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_1A" sheetId="10" r:id="rId10"/>
    <sheet name="SICI" sheetId="11" r:id="rId11"/>
    <sheet name="t1" sheetId="12" r:id="rId12"/>
    <sheet name="t2" sheetId="13" r:id="rId13"/>
    <sheet name="t2a" sheetId="14" r:id="rId14"/>
    <sheet name="t3" sheetId="15" r:id="rId15"/>
    <sheet name="t4" sheetId="16" r:id="rId16"/>
    <sheet name="t5" sheetId="17" r:id="rId17"/>
    <sheet name="t6" sheetId="18" r:id="rId18"/>
    <sheet name="t7" sheetId="19" r:id="rId19"/>
    <sheet name="t8" sheetId="20" r:id="rId20"/>
    <sheet name="t9" sheetId="21" r:id="rId21"/>
    <sheet name="t11" sheetId="22" r:id="rId22"/>
    <sheet name="t12" sheetId="23" r:id="rId23"/>
    <sheet name="t13" sheetId="24" r:id="rId24"/>
    <sheet name="t14" sheetId="25" r:id="rId25"/>
    <sheet name="t15" sheetId="26" r:id="rId26"/>
    <sheet name="SchedaRiconciliazione" sheetId="27" r:id="rId27"/>
    <sheet name="SI_1ACONV" sheetId="28" r:id="rId28"/>
  </sheets>
  <definedNames/>
  <calcPr fullCalcOnLoad="1"/>
</workbook>
</file>

<file path=xl/sharedStrings.xml><?xml version="1.0" encoding="utf-8"?>
<sst xmlns="http://schemas.openxmlformats.org/spreadsheetml/2006/main" count="1597" uniqueCount="695">
  <si>
    <t>Stampa  Intero Modello  in data : 21/7/2022</t>
  </si>
  <si>
    <t xml:space="preserve">Tipo Rilevazione : </t>
  </si>
  <si>
    <t>CONSUNTIVAZIONE SPESE</t>
  </si>
  <si>
    <t xml:space="preserve">Anno : </t>
  </si>
  <si>
    <t>2021</t>
  </si>
  <si>
    <t xml:space="preserve">Tipo Istituzione : </t>
  </si>
  <si>
    <t>COMUNI</t>
  </si>
  <si>
    <t xml:space="preserve">Istituzione : </t>
  </si>
  <si>
    <t>3357 - GESTURI</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</si>
  <si>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</si>
  <si>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</si>
  <si>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</si>
  <si>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</si>
  <si>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</si>
  <si>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</si>
  <si>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</si>
  <si>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</si>
  <si>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</si>
  <si>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</si>
  <si>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</si>
  <si>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</si>
  <si>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</si>
  <si>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</si>
  <si>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</si>
  <si>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</si>
  <si>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</si>
  <si>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</si>
  <si>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</si>
  <si>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</si>
  <si>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</si>
  <si>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</si>
  <si>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</si>
  <si>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</si>
  <si>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</si>
  <si>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</si>
  <si>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</si>
  <si>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</si>
  <si>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</si>
  <si>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</si>
  <si>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</si>
  <si>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</si>
  <si>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</si>
  <si>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</si>
  <si>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</si>
  <si>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</si>
  <si>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21/07/2022</t>
  </si>
  <si>
    <t>Il Modello inviato ? stato certificato la prima volta in data : 21/07/2022</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</si>
  <si>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</si>
  <si>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</si>
  <si>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</si>
  <si>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</si>
  <si>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</si>
  <si>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</si>
  <si>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</si>
  <si>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</si>
  <si>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</si>
  <si>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</si>
  <si>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</si>
  <si>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</si>
  <si>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</si>
  <si>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</si>
  <si>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</si>
  <si>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</si>
  <si>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</si>
  <si>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</si>
  <si>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</si>
  <si>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</si>
  <si>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</si>
  <si>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</si>
  <si>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</si>
  <si>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</si>
  <si>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</si>
  <si>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</si>
  <si>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</si>
  <si>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</si>
  <si>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</si>
  <si>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</si>
  <si>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</si>
  <si>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</si>
  <si>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SI</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</si>
  <si>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</si>
  <si>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</si>
  <si>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</si>
  <si>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</si>
  <si>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</si>
  <si>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</si>
  <si>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</si>
  <si>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</si>
  <si>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</si>
  <si>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21/07/2022 01:49:10</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</si>
  <si>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</si>
  <si>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</si>
  <si>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</si>
  <si>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</si>
  <si>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</si>
  <si>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</si>
  <si>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</si>
  <si>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SEGRETARI COMUNALI E PROVINCIALI</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</si>
  <si>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</si>
  <si>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</si>
  <si>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</si>
  <si>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</si>
  <si>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</si>
  <si>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</si>
  <si>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</si>
  <si>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</si>
  <si>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</si>
  <si>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</si>
  <si>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</si>
  <si>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</si>
  <si>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</si>
  <si>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n.c.</t>
  </si>
  <si>
    <t>6,75</t>
  </si>
  <si>
    <t>5,42</t>
  </si>
  <si>
    <t>4,79</t>
  </si>
  <si>
    <t>2</t>
  </si>
  <si>
    <t>1,75</t>
  </si>
  <si>
    <t>3</t>
  </si>
  <si>
    <t>11,75</t>
  </si>
  <si>
    <t>10,17</t>
  </si>
  <si>
    <t>9,79</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</si>
  <si>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</si>
  <si>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</si>
  <si>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</si>
  <si>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</si>
  <si>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</si>
  <si>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</si>
  <si>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</si>
  <si>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</si>
  <si>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</si>
  <si>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</si>
  <si>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</si>
  <si>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</si>
  <si>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</si>
  <si>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</si>
  <si>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</si>
  <si>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</si>
  <si>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</si>
  <si>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CD - CATEGORIA D</t>
  </si>
  <si>
    <t>CC - CATEGORIA C</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</si>
  <si>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</si>
  <si>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</si>
  <si>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</si>
  <si>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</si>
  <si>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</si>
  <si>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</si>
  <si>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</si>
  <si>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</si>
  <si>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</si>
  <si>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</si>
  <si>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</si>
  <si>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</si>
  <si>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</si>
  <si>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</si>
  <si>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</si>
  <si>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</si>
  <si>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</si>
  <si>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</si>
  <si>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</si>
  <si>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</si>
  <si>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</si>
  <si>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</si>
  <si>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</si>
  <si>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</si>
  <si>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</si>
  <si>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</si>
  <si>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</si>
  <si>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</si>
  <si>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</si>
  <si>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PERSONALE NON DIRIGENTE</t>
  </si>
  <si>
    <t>Fondo risorse decentrate</t>
  </si>
  <si>
    <t>39.158</t>
  </si>
  <si>
    <t>40.890</t>
  </si>
  <si>
    <t>43.213</t>
  </si>
  <si>
    <t>33.846</t>
  </si>
  <si>
    <t>31.926</t>
  </si>
  <si>
    <t>33.853</t>
  </si>
  <si>
    <t>Posizioni organizzative (bilancio)</t>
  </si>
  <si>
    <t>32.366</t>
  </si>
  <si>
    <t>22.699</t>
  </si>
  <si>
    <t>0</t>
  </si>
  <si>
    <t>34.347</t>
  </si>
  <si>
    <t>28.612</t>
  </si>
  <si>
    <t>29.300</t>
  </si>
  <si>
    <t>Straordinario (bilancio)</t>
  </si>
  <si>
    <t>2.990</t>
  </si>
  <si>
    <t>269</t>
  </si>
  <si>
    <t>DIRIGENTI</t>
  </si>
  <si>
    <t>Risorse per la retribuzione di posizione e di risultato</t>
  </si>
  <si>
    <t>SEGRETARI</t>
  </si>
  <si>
    <t>Segretario comunale e provinciale (bilancio)</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</si>
  <si>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</si>
  <si>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</si>
  <si>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</si>
  <si>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</si>
  <si>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</si>
  <si>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43213</t>
  </si>
  <si>
    <t>Totale voci non rilevanti ai fini della verifica del limite 2016 (#)</t>
  </si>
  <si>
    <t>12431</t>
  </si>
  <si>
    <t>Totale risorse soggette alla verifica del limite (a-b)</t>
  </si>
  <si>
    <t>30782</t>
  </si>
  <si>
    <t>Limite 2016 di cui all'articolo 23, comma 2 del DLgs 75/2017 (##)</t>
  </si>
  <si>
    <t>61502</t>
  </si>
  <si>
    <t>Coerenza con tolleranza di 1000 €</t>
  </si>
  <si>
    <t>OK</t>
  </si>
  <si>
    <t>(#) Voce LEG398 della scheda SICI della corrispondente macro-categoria</t>
  </si>
  <si>
    <t>(##) Voce LEG428 della scheda SICI della corrispondente macro-categoria</t>
  </si>
  <si>
    <t>Scheda Informativa 1</t>
  </si>
  <si>
    <t>Informazioni Istituzione</t>
  </si>
  <si>
    <t xml:space="preserve">Partita IVA : </t>
  </si>
  <si>
    <t>00473680924</t>
  </si>
  <si>
    <t xml:space="preserve">Codice Fiscale : </t>
  </si>
  <si>
    <t xml:space="preserve">Telefono : </t>
  </si>
  <si>
    <t>0709360029</t>
  </si>
  <si>
    <t xml:space="preserve">Email : </t>
  </si>
  <si>
    <t>ufficiotributi@comunegesturi.it</t>
  </si>
  <si>
    <t xml:space="preserve">Via : </t>
  </si>
  <si>
    <t>VIA</t>
  </si>
  <si>
    <t xml:space="preserve">Numero Civico : </t>
  </si>
  <si>
    <t>Nazional</t>
  </si>
  <si>
    <t xml:space="preserve">C.A.P. : </t>
  </si>
  <si>
    <t>09020</t>
  </si>
  <si>
    <t xml:space="preserve">Citt? : </t>
  </si>
  <si>
    <t>GESTURI</t>
  </si>
  <si>
    <t xml:space="preserve">Provincia : </t>
  </si>
  <si>
    <t>SU</t>
  </si>
  <si>
    <t xml:space="preserve">Codice Catastale : </t>
  </si>
  <si>
    <t>D997</t>
  </si>
  <si>
    <t xml:space="preserve">Popolazione residente : </t>
  </si>
  <si>
    <t>1153</t>
  </si>
  <si>
    <t xml:space="preserve">Superficie(Kmq) : </t>
  </si>
  <si>
    <t>46.83</t>
  </si>
  <si>
    <t xml:space="preserve">Indirizzo pagina web dell'ente : </t>
  </si>
  <si>
    <t>https://www.comune.gesturi.vs.it/hh/index.php</t>
  </si>
  <si>
    <t>Responsabile del Procedimento Amministrativo di cui alla legge 7/8/90, N.241 Capo II</t>
  </si>
  <si>
    <t>Cognome</t>
  </si>
  <si>
    <t>Nome</t>
  </si>
  <si>
    <t>Telefono</t>
  </si>
  <si>
    <t>EMail</t>
  </si>
  <si>
    <t>cossu</t>
  </si>
  <si>
    <t>antonio</t>
  </si>
  <si>
    <t>3486460369</t>
  </si>
  <si>
    <t>antocossu@inwind.it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</si>
  <si>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</si>
  <si>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</si>
  <si>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</si>
  <si>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</si>
  <si>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</si>
  <si>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1</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</si>
  <si>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</si>
  <si>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</si>
  <si>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</si>
  <si>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</si>
  <si>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</si>
  <si>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27</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</si>
  <si>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</si>
  <si>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</si>
  <si>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</si>
  <si>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</si>
  <si>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</si>
  <si>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</si>
  <si>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</si>
  <si>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</si>
  <si>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</si>
  <si>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</si>
  <si>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</si>
  <si>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503425</t>
  </si>
  <si>
    <t xml:space="preserve">Note e chiarimenti alla rilevazione : </t>
  </si>
  <si>
    <t>Componenti Collegio dei Revisori (o Organo Equivalente)</t>
  </si>
  <si>
    <t>EMail (sostituisce l'ENTE RAPPRESENTATO delle rilevazioni precedenti)</t>
  </si>
  <si>
    <t>CAU</t>
  </si>
  <si>
    <t>NICOLA</t>
  </si>
  <si>
    <t>caucau@tiscali.it</t>
  </si>
  <si>
    <t>Scheda Informativa 1A</t>
  </si>
  <si>
    <t>L'Ente fa parte di una "Unione di Comuni", ai sensi dell'art. 32 del d.lgs 267/2000 o di analoghe disposizioni delle Regioni e Province Autonome?</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</si>
  <si>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</si>
  <si>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</si>
  <si>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E' stato adottato il piano annuale delle assunzioni previsto o di analoghe disposizioni delle Regioni e Province Autonome?</t>
  </si>
  <si>
    <t xml:space="preserve">Al 31.12 le funzioni di Direttore Generale erano svolte da:  </t>
  </si>
  <si>
    <t xml:space="preserve">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</si>
  <si>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</si>
  <si>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</si>
  <si>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</si>
  <si>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</si>
  <si>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</si>
  <si>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</si>
  <si>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</si>
  <si>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</si>
  <si>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</si>
  <si>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</si>
  <si>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</si>
  <si>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</si>
  <si>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Numero appartenenti alla polizia locale di categoria C</t>
  </si>
  <si>
    <t>L'Ente gestisce funzioni fondamentali in forma associata ai sensi dell¿art.14, comma 28, L.122/2010 e s.m. oggetto della sentenza additiva della Corte Costituzionale n. 33/2019?</t>
  </si>
  <si>
    <t>Quante funzioni con convenzioni?</t>
  </si>
  <si>
    <t>Quante funzioni con Unione di Comuni?</t>
  </si>
  <si>
    <t xml:space="preserve">L'ente fa parte di una segreteria convenzionata attiva al 31.12? (In caso di risposta affermativa si passa alle sottodomande 32 e 33) </t>
  </si>
  <si>
    <t xml:space="preserve">% di convenzione stabilita </t>
  </si>
  <si>
    <t>L'ente è titolare (Capofila) della segreteria convenzionata al 31.12? (In caso di risposta negativa alla domanda 33 si passa alla domanda 34)</t>
  </si>
  <si>
    <t>Ente capofila della segreteria convenzionata al 31.12</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</si>
  <si>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</si>
  <si>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</si>
  <si>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</si>
  <si>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Pluriennale di bilancio?</t>
  </si>
  <si>
    <t>E' stato rispettato l'art. 1 c. 557 e il comma 557-quater, l.f. per l'anno 2007 e o analoga disposizione delle Regioni e Province Autonome?</t>
  </si>
  <si>
    <t>Con l'entrata in vigore dell'art. 33 del d.l. 34/2019 in materia di assunzioni (e del d.m. attuativo 17.3.2020),sono aumentate le capacità assunzionali dei Comuni rispetto alla previgente normativa?</t>
  </si>
  <si>
    <t>Quanti LSU/LPU sono stati stabilizzati in soprannumero in deroga alla dotazione organica e al piano del fabbisogno di personale, ai sensi dell¿art. 1 c. 495 della L. 160/2019?</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</si>
  <si>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</si>
  <si>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</si>
  <si>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</si>
  <si>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</si>
  <si>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</si>
  <si>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</si>
  <si>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Trasparenza e anticorruzione</t>
  </si>
  <si>
    <t>Sicurezza</t>
  </si>
  <si>
    <t>Innovazione digitale</t>
  </si>
  <si>
    <t>Patrimonio ,investimenti, finanziamenti</t>
  </si>
  <si>
    <t>Appalti e contratti</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</si>
  <si>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</si>
  <si>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</si>
  <si>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</si>
  <si>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</si>
  <si>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</si>
  <si>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</si>
  <si>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</si>
  <si>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Università</t>
  </si>
  <si>
    <t>SNA</t>
  </si>
  <si>
    <t>FormezPA</t>
  </si>
  <si>
    <t>IFEL-Fondazione ANCI</t>
  </si>
  <si>
    <t xml:space="preserve">Altri soggetti pubblici(regione,provincia,città metropolitana,ASL,...)  </t>
  </si>
  <si>
    <t>Ordini professionali</t>
  </si>
  <si>
    <t>Altro</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</si>
  <si>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</si>
  <si>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</si>
  <si>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</si>
  <si>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</si>
  <si>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</si>
  <si>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</si>
  <si>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RISPETTO DI SPECIFICI LIMITI DI LEGGE</t>
  </si>
  <si>
    <t>Importo del limite 2016 riferito alla presente macrocategoria (euro)</t>
  </si>
  <si>
    <t>Ris. accessorie soggette all'art. 23, comma 2 DLgs n. 75/2017 destinate al Segretario nel 2016, riferite alla intera annualità (in caso di segreteria convenzionata 2016 indicare le risorse destinate al Segretario da tutti gli enti della convenzione, euro)</t>
  </si>
  <si>
    <t>Art. 107, comma 1 Ccnl 16-18 - incremento retribuzione di posizione (valutata su base annua ed in assenza di segreteria convenzionata, euro)</t>
  </si>
  <si>
    <t>Art. 107, comma 2 Ccnl 16-18 - Incremento annuo galleggiamento Segretario ex art. 41, comma 5 del Ccnl 16/5/2001 (valutato su base annua ed in assenza di segreteria convenzionata, euro)</t>
  </si>
  <si>
    <t>Quota di retribuzione accessoria individuata nel vigente protocollo/accordo di segreteria convenzionata (valore %, indicare 100% in caso di segreterio titolare di sede unica)</t>
  </si>
  <si>
    <t>Art. 107, comma 1 Ccnl 16-18 - incremento retribuzione di posizione (valutata su base annua corretta per la quota di convenzione, euro)</t>
  </si>
  <si>
    <t>Art. 107, comma 2 Ccnl 16-18 - Incremento annuo galleggiamento determinato da art. 41, comma 5 del Ccnl 16/5/2001 (valutato su base annua corretta per la quota di convenzione, euro)</t>
  </si>
  <si>
    <t>Totale risorse della tabella 15 (e, ove previste, anche della sezione LEG della scheda SICI)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</si>
  <si>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</si>
  <si>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</si>
  <si>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</si>
  <si>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</si>
  <si>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</si>
  <si>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</si>
  <si>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</si>
  <si>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</si>
  <si>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Di cui, sempre con riferimento alla presente macrocategoria, variazione del limite 2016 in aumento ex art. 33, commi 1-2, del DL n. 34/2019 (cfr. Circolare,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</si>
  <si>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</si>
  <si>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</si>
  <si>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</si>
  <si>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</si>
  <si>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</si>
  <si>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</si>
  <si>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</si>
  <si>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</si>
  <si>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</si>
  <si>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</si>
  <si>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</si>
  <si>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</si>
  <si>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</si>
  <si>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</si>
  <si>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</si>
  <si>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 di risorse aggiuntive ex art. 57, c. 2 lettera e) del Ccnl 17.12.2020 in proporzione alle risorse stabili del fondo dell'anno di rilevazione</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</si>
  <si>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</si>
  <si>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</si>
  <si>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</si>
  <si>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</si>
  <si>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</si>
  <si>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</si>
  <si>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</si>
  <si>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</si>
  <si>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</si>
  <si>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</si>
  <si>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08-11-2021</t>
  </si>
  <si>
    <t>Importo del limite di cui all'art. 9, comma 28 del decreto legge n. 78/2010 riferito all'anno corrente (euro)</t>
  </si>
  <si>
    <t>73495</t>
  </si>
  <si>
    <t>Importo del limite di cui all'art. 9, comma 28 del decreto legge n. 78/2010 utilizzato ai fini delle assunzioni effettuate nell'anno corrente ai sensi dell'art. 20, comma 3 del Dlgs 75/2017 (stipendio, accessorio e O.R. a carico dell'amministrazione)</t>
  </si>
  <si>
    <t>39044</t>
  </si>
  <si>
    <t>Numero totale delle posizioni di lavoro dell'area delle posizioni organizzative previste nell'ordinamento ai sensi degli artt.13 o 17 del Ccnl 21.5.2018</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</si>
  <si>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</si>
  <si>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</si>
  <si>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</si>
  <si>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14000</t>
  </si>
  <si>
    <t>9700</t>
  </si>
  <si>
    <t>Numero complessivo di incarichi di specifica responsabilità ai sensi dell'art. 70-quinquies, c. 1, Ccnl 21.5.2018 in essere al 31.12 dell'anno di rilevazione</t>
  </si>
  <si>
    <t>PROGRESSIONI ECONOMICHE ORIZZONTALI A VALERE SUL FONDO DELL'ANNO DI RILEVAZIONE</t>
  </si>
  <si>
    <t>E' stata verificata la sussistenza del requisito di cui all'art. 16, c. 6 del Ccnl 21.5.2018 ai fini delle PEO (S/N) ?</t>
  </si>
  <si>
    <t>Numero dei dipendenti che hanno concorso alle procedure per le PEO a valere sul fondo dell'anno di rilevazione</t>
  </si>
  <si>
    <t>9</t>
  </si>
  <si>
    <t>Numero totale delle PEO effettuate a valere sul fondo dell'anno di rilevazione</t>
  </si>
  <si>
    <t>5</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</si>
  <si>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</si>
  <si>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21.5.2018 di non retrodatazione oltre il 1 gennaio dell'anno di perfezionamento del contratto integrativo (S/N)?</t>
  </si>
  <si>
    <t>Importo delle risorse destinate alle PEO contrattate e certificate a valere sul fondo dell'anno di rilevazione (euro)</t>
  </si>
  <si>
    <t>4639</t>
  </si>
  <si>
    <t>L'ente ha rispettato l'indicazione di cui all'art. 68 c. 3 del Ccnl 21.5.2018 di destinare almeno il 30% delle risorse variabili del fondo dell'anno di rilevazione a performance Individuale (S/N)?</t>
  </si>
  <si>
    <t>Importo totale della performance individuale erogata a valere sul fondo dell'anno di rilevazione (euro)</t>
  </si>
  <si>
    <t>1332</t>
  </si>
  <si>
    <t>Importo totale della performance organizzativa erogata a valere sul fondo dell'anno di rilevazione (euro)</t>
  </si>
  <si>
    <t>1998</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</si>
  <si>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</si>
  <si>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</si>
  <si>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6000</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</si>
  <si>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</si>
  <si>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21.5.2018 (variabile) in proporzione alle risorse stabili del fondo dell'anno di rilevazione</t>
  </si>
  <si>
    <t>0,00 %</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</si>
  <si>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</si>
  <si>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</si>
  <si>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</si>
  <si>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27,00 %</t>
  </si>
  <si>
    <t>T1 Personale a Tempo Indeterminato</t>
  </si>
  <si>
    <t>Qualifica</t>
  </si>
  <si>
    <t>Tempo Pieno</t>
  </si>
  <si>
    <t>Part Time Inf. 50%</t>
  </si>
  <si>
    <t>Part Time Sup. 50%</t>
  </si>
  <si>
    <t>Totale Dipendenti al 31/12</t>
  </si>
  <si>
    <t>TOTALE GENERALE</t>
  </si>
  <si>
    <t>U</t>
  </si>
  <si>
    <t>D</t>
  </si>
  <si>
    <t>POSIZIONE ECONOMICA D5</t>
  </si>
  <si>
    <t>POSIZIONE ECONOMICA D4</t>
  </si>
  <si>
    <t>POSIZIONE ECONOMICA D2</t>
  </si>
  <si>
    <t>POSIZIONE ECONOMICA D1</t>
  </si>
  <si>
    <t>POSIZIONE ECONOMICA C6</t>
  </si>
  <si>
    <t>POSIZ.ECON. B6 PROFILI ACCESSO B3</t>
  </si>
  <si>
    <t>POSIZ.ECON. B4 PROFILI ACCESSO B1</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</si>
  <si>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</si>
  <si>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</si>
  <si>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</si>
  <si>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</si>
  <si>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</si>
  <si>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</si>
  <si>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</si>
  <si>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</si>
  <si>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</si>
  <si>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</si>
  <si>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</si>
  <si>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</si>
  <si>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</si>
  <si>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</si>
  <si>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Tempo determinato</t>
  </si>
  <si>
    <t>TOTALE Tempo determinato</t>
  </si>
  <si>
    <t>T3 Personale Comandato/Distaccato e Fuori Ruolo</t>
  </si>
  <si>
    <t xml:space="preserve"> LA TABELLA NON RISULTA RILEVATA </t>
  </si>
  <si>
    <t>T4 Passaggi di Ruolo/Posizione Economica/Profilo</t>
  </si>
  <si>
    <t>Qualifica di partenza</t>
  </si>
  <si>
    <t>Qualifica di arrivo</t>
  </si>
  <si>
    <t>Numero di passagi</t>
  </si>
  <si>
    <t>TOTALE PASSAGGI</t>
  </si>
  <si>
    <t>POSIZIONE ECONOMICA D3</t>
  </si>
  <si>
    <t>POSIZIONE ECONOMICA C5</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</si>
  <si>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</si>
  <si>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</si>
  <si>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</si>
  <si>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</si>
  <si>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</si>
  <si>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</si>
  <si>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</si>
  <si>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</si>
  <si>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</si>
  <si>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</si>
  <si>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</si>
  <si>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</si>
  <si>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</si>
  <si>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</si>
  <si>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</si>
  <si>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</si>
  <si>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</si>
  <si>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</si>
  <si>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</si>
  <si>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</si>
  <si>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</si>
  <si>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</si>
  <si>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</si>
  <si>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</si>
  <si>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</si>
  <si>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</si>
  <si>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</si>
  <si>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</si>
  <si>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</si>
  <si>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</si>
  <si>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</si>
  <si>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</si>
  <si>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</si>
  <si>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</si>
  <si>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</si>
  <si>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</si>
  <si>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</si>
  <si>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</si>
  <si>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</si>
  <si>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</si>
  <si>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</si>
  <si>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</si>
  <si>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</si>
  <si>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</si>
  <si>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</si>
  <si>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</si>
  <si>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</si>
  <si>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</si>
  <si>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</si>
  <si>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</si>
  <si>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</si>
  <si>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</si>
  <si>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</si>
  <si>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</si>
  <si>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</si>
  <si>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</si>
  <si>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</si>
  <si>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</si>
  <si>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</si>
  <si>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</si>
  <si>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</si>
  <si>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</si>
  <si>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</si>
  <si>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</si>
  <si>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</si>
  <si>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</si>
  <si>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</si>
  <si>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</si>
  <si>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</si>
  <si>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</si>
  <si>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</si>
  <si>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</si>
  <si>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</si>
  <si>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</si>
  <si>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</si>
  <si>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</si>
  <si>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</si>
  <si>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</si>
  <si>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</si>
  <si>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</si>
  <si>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</si>
  <si>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</si>
  <si>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</si>
  <si>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</si>
  <si>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</si>
  <si>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INDENNITÀ ART. 42, COMMA 5-TER, D.LGS. 151/2001</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</si>
  <si>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</si>
  <si>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</si>
  <si>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</si>
  <si>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</si>
  <si>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</si>
  <si>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</si>
  <si>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</si>
  <si>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 E IND.SCAVALCO</t>
  </si>
  <si>
    <t>ONORARI AVVOCATI</t>
  </si>
  <si>
    <t>COMPETENZE PERSONALE COMANDATO/DISTACCATO PRESSO L'AMM.NE</t>
  </si>
  <si>
    <t>ELEMENTO PEREQUATIVO</t>
  </si>
  <si>
    <t>INDENNITÀ DI FUNZIONE</t>
  </si>
  <si>
    <t>ARRETRATI ANNI PRECEDENTI</t>
  </si>
  <si>
    <t>ALTRE SPESE ACCESSORIE ED INDENNITA' VARIE</t>
  </si>
  <si>
    <t>STRAORDINARIO</t>
  </si>
  <si>
    <t>SEGRETARIO A</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</si>
  <si>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</si>
  <si>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</si>
  <si>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</si>
  <si>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</si>
  <si>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</si>
  <si>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</si>
  <si>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</si>
  <si>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</si>
  <si>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</si>
  <si>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</si>
  <si>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</si>
  <si>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</si>
  <si>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</si>
  <si>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</si>
  <si>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</si>
  <si>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</si>
  <si>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</si>
  <si>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</si>
  <si>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</si>
  <si>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</si>
  <si>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</si>
  <si>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</si>
  <si>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</si>
  <si>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</si>
  <si>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</si>
  <si>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</si>
  <si>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</si>
  <si>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</si>
  <si>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</si>
  <si>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</si>
  <si>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</si>
  <si>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</si>
  <si>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</si>
  <si>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</si>
  <si>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ricevuti</t>
  </si>
  <si>
    <t>RIMBORSI RICEVUTI PER PERS. COMAND./FUORI RUOLO/IN CONV. (-) Consiglio delle Autonomie Locali Sardegna C.F : 92143430921_ Rimborso ricevuto E. 41,115,00</t>
  </si>
  <si>
    <t>T15 Fondo per la contrattazione integrativa</t>
  </si>
  <si>
    <t>Macrocategoria : PERSONALE NON DIRIGENTE</t>
  </si>
  <si>
    <t>Importo di competenza</t>
  </si>
  <si>
    <t>Entrata</t>
  </si>
  <si>
    <t>Uscita</t>
  </si>
  <si>
    <t>Risorse fisse aventi carattere di certezza e stabilità</t>
  </si>
  <si>
    <t>ART 67 C 1 CCNL 16-18 - UNICO IMPORTO CONSOLIDATO 2017</t>
  </si>
  <si>
    <t>ART 67 C 2 L A CCNL 16-18 - INCREM 83,20 EURO DAL 31.12.2018</t>
  </si>
  <si>
    <t>ART 67 C 2 L B CCNL 16-18 - RIDET. PER INCREM. STIP. CCNL</t>
  </si>
  <si>
    <t>ART 67 C 2 L C CCNL 16-18 - RIA E ASS. AD PERS. CESSATO</t>
  </si>
  <si>
    <t>totale Risorse fisse aventi carattere di certezza e stabilità Fondo risorse decentrate</t>
  </si>
  <si>
    <t>30.349</t>
  </si>
  <si>
    <t>Risorse variabili</t>
  </si>
  <si>
    <t>ART 113 DLGS 50/2016 - QUOTE INCENTIVI FUNZIONI TECNICHE</t>
  </si>
  <si>
    <t>ART 67 C 3 L C CCNL 16-18 - ALTRE SPEC. DISP. DI LEGGE</t>
  </si>
  <si>
    <t>ART 67 C 3 L D CCNL 16-18-RIA CESS ANNO PREC MENSIL RESIDUE</t>
  </si>
  <si>
    <t>ART 67 C 3 L H CCNL 16-18 - INTEGRAZIONE 1,2% M.S. 1997</t>
  </si>
  <si>
    <t>totale Risorse variabili Fondo risorse decentrate</t>
  </si>
  <si>
    <t>15.137</t>
  </si>
  <si>
    <t>Decurtazioni</t>
  </si>
  <si>
    <t>ALTRE DECURTAZIONI NON COMPRESE FRA LE PRECEDENTI</t>
  </si>
  <si>
    <t>totale Decurtazioni Fondo risorse decentrate</t>
  </si>
  <si>
    <t>-2.273</t>
  </si>
  <si>
    <t>totale Fondo risorse decentrate</t>
  </si>
  <si>
    <t>Destinazioni erogate per prestazioni rese nell'anno di riferimento</t>
  </si>
  <si>
    <t>DIFFERENZIALI PROGRESSIONI ECONOMICHE STORICHE</t>
  </si>
  <si>
    <t>INDENNITÀ DI COMPARTO - QUOTA CARICO FONDO</t>
  </si>
  <si>
    <t>PREMI CORRELATI ALLA PERFORMANCE ORGANIZZATIVA</t>
  </si>
  <si>
    <t>PREMI CORRELATI ALLA PERFORMANCE INDIVIDUALE</t>
  </si>
  <si>
    <t>IND TURNO, REPERIB E LAV FEST (ART 24 C 1 CCNL 14.09.2000)</t>
  </si>
  <si>
    <t>COMPENSI SPECIFICHE RESPONSABILITÀ</t>
  </si>
  <si>
    <t>PROGRESSIONI ECONOMICHE ORIZZONTALI ANNO DI RIFERIMENTO</t>
  </si>
  <si>
    <t>ALTRI ISTITUTI NON COMPRESI FRA I PRECEDENTI</t>
  </si>
  <si>
    <t>totale Destinazioni erogate per prestazioni rese nell'anno di riferimento Fondo risorse decentrate</t>
  </si>
  <si>
    <t>totale Destinazioni erogate per prestazioni rese nell'anno di riferimento P.O. (bilancio)</t>
  </si>
  <si>
    <t>totale P.O. (bilancio)</t>
  </si>
  <si>
    <t>STRAORDINARIO POLIZIA LOCALE EMERG COVID-19</t>
  </si>
  <si>
    <t>totale Destinazioni erogate per prestazioni rese nell'anno di riferimento Straordinario (bilancio)</t>
  </si>
  <si>
    <t>totale Straordinario (bilancio)</t>
  </si>
  <si>
    <t>Scheda di Riconciliazione</t>
  </si>
  <si>
    <t>Voci di Spesa/Costo</t>
  </si>
  <si>
    <t>Importo Sico</t>
  </si>
  <si>
    <t>Importo Siope</t>
  </si>
  <si>
    <t>Importo Bilancio</t>
  </si>
  <si>
    <t>Nota</t>
  </si>
  <si>
    <t>Totale T12</t>
  </si>
  <si>
    <t>251026</t>
  </si>
  <si>
    <t>312606</t>
  </si>
  <si>
    <t>Totale T13</t>
  </si>
  <si>
    <t>81345</t>
  </si>
  <si>
    <t>Assegno T14</t>
  </si>
  <si>
    <t>4235</t>
  </si>
  <si>
    <t>TOTALE PARZIALE</t>
  </si>
  <si>
    <t>336606</t>
  </si>
  <si>
    <t xml:space="preserve">L010 - GESTIONE MENSE </t>
  </si>
  <si>
    <t>21909</t>
  </si>
  <si>
    <t>L011 - EROGAZIONE BUONI PASTO</t>
  </si>
  <si>
    <t>1578</t>
  </si>
  <si>
    <t>L020 - FORMAZIONE DEL PERSONALE</t>
  </si>
  <si>
    <t>100</t>
  </si>
  <si>
    <t>L108 - CONTRATTI DI COLLABORAZIONE COORDINATA E CONTINUATIVA</t>
  </si>
  <si>
    <t>L109 - INCARICHI LIBERO PROFESSIONALI/STUDIO/RICERCA/CONSULENZA</t>
  </si>
  <si>
    <t>P015 - RETRIBUZIONI PERSONALE  A TEMPO DETERMINATO</t>
  </si>
  <si>
    <t>40492</t>
  </si>
  <si>
    <t>64492</t>
  </si>
  <si>
    <t>P035 - CONTRIBUTI A CARICO DELL'AMM. PER FONDI PREV. COMPLEMENTARE</t>
  </si>
  <si>
    <t>2951</t>
  </si>
  <si>
    <t>P055 - CONTRIBUTI A CARICO DELL'AMM.NE SU COMP. FISSE E ACCESSORIE</t>
  </si>
  <si>
    <t>100567</t>
  </si>
  <si>
    <t>97616</t>
  </si>
  <si>
    <t>P061 - IRAP</t>
  </si>
  <si>
    <t>31841</t>
  </si>
  <si>
    <t>32924</t>
  </si>
  <si>
    <t>P062 - ONERI PER I CONTRATTI DI SOMMINISTRAZIONE(INTERINALI)</t>
  </si>
  <si>
    <t>P065 - COMPENSI PER PERSONALE LSU/LPU</t>
  </si>
  <si>
    <t>SOMME RIMBORSATE ALLE AMMINISTRAZIONI PER SPESE DI PERSONALE
(sommatoria dei diversi rimborsi presenti in tabella 14)</t>
  </si>
  <si>
    <t>511184</t>
  </si>
  <si>
    <t>534176</t>
  </si>
  <si>
    <t>RIMBORSI RICEVUTI  DALLE AMMINISTRAZIONI PER SPESE DI PERSONALE  (a riduzione)
(sommatoria dei diversi rimborsi presenti in tabella 14)</t>
  </si>
  <si>
    <t>41115</t>
  </si>
  <si>
    <t>TOTALE GENERALE AL NETTO DEI RIMBORSI</t>
  </si>
  <si>
    <t>470069</t>
  </si>
  <si>
    <t>493061</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</si>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</sst>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N11" t="s">
        <v>42</v>
      </c>
      <c r="P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N12" t="s">
        <v>42</v>
      </c>
      <c r="P12" t="s">
        <v>42</v>
      </c>
      <c r="Q12" t="s">
        <v>42</v>
      </c>
      <c r="R12" t="s">
        <v>42</v>
      </c>
      <c r="S12" t="s">
        <v>42</v>
      </c>
      <c r="T12" t="s">
        <v>42</v>
      </c>
      <c r="U12" t="s">
        <v>42</v>
      </c>
      <c r="W12" t="s">
        <v>42</v>
      </c>
      <c r="X12" t="s">
        <v>42</v>
      </c>
      <c r="Y12" t="s">
        <v>42</v>
      </c>
      <c r="Z12" t="s">
        <v>42</v>
      </c>
      <c r="AA12" t="s">
        <v>42</v>
      </c>
      <c r="AB12" t="s">
        <v>42</v>
      </c>
      <c r="AC12" t="s">
        <v>42</v>
      </c>
      <c r="AE12" t="s">
        <v>42</v>
      </c>
    </row>
    <row r="14" ht="12.75">
      <c r="A14" s="1" t="s">
        <v>45</v>
      </c>
    </row>
    <row r="15" ht="12.75">
      <c r="A15" s="1" t="s">
        <v>46</v>
      </c>
    </row>
    <row r="18" ht="12.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61</v>
      </c>
      <c r="D21" t="s">
        <v>61</v>
      </c>
      <c r="E21" t="s">
        <v>61</v>
      </c>
      <c r="F21" t="s">
        <v>61</v>
      </c>
      <c r="G21" t="s">
        <v>61</v>
      </c>
      <c r="H21" t="s">
        <v>61</v>
      </c>
      <c r="I21" t="s">
        <v>61</v>
      </c>
      <c r="J21" t="s">
        <v>61</v>
      </c>
      <c r="K21" t="s">
        <v>61</v>
      </c>
      <c r="L21" t="s">
        <v>61</v>
      </c>
    </row>
    <row r="23" spans="1:18" ht="12.75">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ht="12.75">
      <c r="A24" s="2" t="s">
        <v>59</v>
      </c>
      <c r="B24" t="s">
        <v>61</v>
      </c>
      <c r="C24" t="s">
        <v>61</v>
      </c>
      <c r="D24" t="s">
        <v>61</v>
      </c>
      <c r="E24" t="s">
        <v>61</v>
      </c>
      <c r="F24" t="s">
        <v>61</v>
      </c>
      <c r="G24" t="s">
        <v>79</v>
      </c>
      <c r="H24" t="s">
        <v>61</v>
      </c>
      <c r="I24" t="s">
        <v>61</v>
      </c>
      <c r="J24" t="s">
        <v>61</v>
      </c>
      <c r="K24" t="s">
        <v>61</v>
      </c>
      <c r="L24" t="s">
        <v>61</v>
      </c>
      <c r="M24" t="s">
        <v>61</v>
      </c>
      <c r="N24" t="s">
        <v>61</v>
      </c>
      <c r="O24" t="s">
        <v>61</v>
      </c>
      <c r="P24" t="s">
        <v>61</v>
      </c>
      <c r="Q24" t="s">
        <v>61</v>
      </c>
      <c r="R24" t="s">
        <v>61</v>
      </c>
    </row>
    <row r="26" ht="12.75">
      <c r="A26" s="2" t="s">
        <v>80</v>
      </c>
    </row>
    <row r="28" ht="12.75">
      <c r="A28" s="2" t="s">
        <v>81</v>
      </c>
    </row>
    <row r="29" ht="12.75">
      <c r="A29" s="2" t="s">
        <v>82</v>
      </c>
    </row>
    <row r="30" ht="12.75">
      <c r="A30" s="2" t="s">
        <v>83</v>
      </c>
    </row>
    <row r="31" ht="12.75">
      <c r="A31"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65"/>
  <sheetViews>
    <sheetView workbookViewId="0" topLeftCell="A1">
      <selection activeCell="A1" sqref="A1"/>
    </sheetView>
  </sheetViews>
  <sheetFormatPr defaultColWidth="9.140625" defaultRowHeight="12.75"/>
  <sheetData>
    <row r="1" ht="12.75">
      <c r="A1" s="1" t="s">
        <v>273</v>
      </c>
    </row>
    <row r="3" spans="1:9" ht="12.75">
      <c r="A3" t="s">
        <v>274</v>
      </c>
      <c r="I3" t="s">
        <v>79</v>
      </c>
    </row>
    <row r="4" spans="1:9" ht="12.75">
      <c r="A4" t="s">
        <v>275</v>
      </c>
      <c r="I4" t="s">
        <v>79</v>
      </c>
    </row>
    <row r="5" spans="1:9" ht="12.75">
      <c r="A5" t="s">
        <v>276</v>
      </c>
      <c r="I5" t="s">
        <v>79</v>
      </c>
    </row>
    <row r="6" spans="1:9" ht="12.75">
      <c r="A6" t="s">
        <v>277</v>
      </c>
      <c r="I6" t="s">
        <v>79</v>
      </c>
    </row>
    <row r="7" spans="1:9" ht="12.75">
      <c r="A7" t="s">
        <v>278</v>
      </c>
      <c r="I7" t="s">
        <v>279</v>
      </c>
    </row>
    <row r="8" spans="1:9" ht="12.75">
      <c r="A8" t="s">
        <v>280</v>
      </c>
      <c r="I8" t="s">
        <v>279</v>
      </c>
    </row>
    <row r="9" spans="1:9" ht="12.75">
      <c r="A9" t="s">
        <v>281</v>
      </c>
      <c r="I9" t="s">
        <v>279</v>
      </c>
    </row>
    <row r="10" spans="1:9" ht="12.75">
      <c r="A10" t="s">
        <v>282</v>
      </c>
      <c r="I10" t="s">
        <v>61</v>
      </c>
    </row>
    <row r="11" spans="1:9" ht="12.75">
      <c r="A11" t="s">
        <v>283</v>
      </c>
      <c r="I11" t="s">
        <v>61</v>
      </c>
    </row>
    <row r="12" spans="1:9" ht="12.75">
      <c r="A12" t="s">
        <v>284</v>
      </c>
      <c r="I12" t="s">
        <v>279</v>
      </c>
    </row>
    <row r="13" spans="1:9" ht="12.75">
      <c r="A13" t="s">
        <v>285</v>
      </c>
      <c r="I13" t="s">
        <v>279</v>
      </c>
    </row>
    <row r="14" spans="1:9" ht="12.75">
      <c r="A14" t="s">
        <v>286</v>
      </c>
      <c r="I14" t="s">
        <v>61</v>
      </c>
    </row>
    <row r="15" spans="2:9" ht="12.75">
      <c r="B15" t="s">
        <v>287</v>
      </c>
      <c r="I15" t="s">
        <v>279</v>
      </c>
    </row>
    <row r="16" spans="2:9" ht="12.75">
      <c r="B16" t="s">
        <v>288</v>
      </c>
      <c r="I16" t="s">
        <v>279</v>
      </c>
    </row>
    <row r="17" spans="1:9" ht="12.75">
      <c r="A17" t="s">
        <v>289</v>
      </c>
      <c r="I17" t="s">
        <v>79</v>
      </c>
    </row>
    <row r="18" spans="1:9" ht="12.75">
      <c r="A18" t="s">
        <v>290</v>
      </c>
      <c r="I18" t="s">
        <v>279</v>
      </c>
    </row>
    <row r="19" spans="1:9" ht="12.75">
      <c r="A19" t="s">
        <v>291</v>
      </c>
      <c r="I19" t="s">
        <v>279</v>
      </c>
    </row>
    <row r="20" spans="1:9" ht="12.75">
      <c r="A20" t="s">
        <v>292</v>
      </c>
      <c r="I20" t="s">
        <v>248</v>
      </c>
    </row>
    <row r="21" spans="1:9" ht="12.75">
      <c r="A21" t="s">
        <v>293</v>
      </c>
      <c r="I21" t="s">
        <v>61</v>
      </c>
    </row>
    <row r="22" spans="2:9" ht="12.75">
      <c r="B22" t="s">
        <v>294</v>
      </c>
      <c r="I22" t="s">
        <v>279</v>
      </c>
    </row>
    <row r="23" spans="2:9" ht="12.75">
      <c r="B23" t="s">
        <v>295</v>
      </c>
      <c r="I23" t="s">
        <v>279</v>
      </c>
    </row>
    <row r="24" spans="1:9" ht="12.75">
      <c r="A24" t="s">
        <v>296</v>
      </c>
      <c r="I24" t="s">
        <v>61</v>
      </c>
    </row>
    <row r="25" spans="2:9" ht="12.75">
      <c r="B25" t="s">
        <v>297</v>
      </c>
      <c r="I25" t="s">
        <v>279</v>
      </c>
    </row>
    <row r="26" spans="2:9" ht="12.75">
      <c r="B26" t="s">
        <v>298</v>
      </c>
      <c r="I26" t="s">
        <v>279</v>
      </c>
    </row>
    <row r="27" spans="2:9" ht="12.75">
      <c r="B27" t="s">
        <v>299</v>
      </c>
      <c r="I27" t="s">
        <v>279</v>
      </c>
    </row>
    <row r="28" spans="1:9" ht="12.75">
      <c r="A28" t="s">
        <v>300</v>
      </c>
      <c r="I28" t="s">
        <v>279</v>
      </c>
    </row>
    <row r="29" spans="1:9" ht="12.75">
      <c r="A29" t="s">
        <v>301</v>
      </c>
      <c r="I29" t="s">
        <v>279</v>
      </c>
    </row>
    <row r="30" spans="1:9" ht="12.75">
      <c r="A30" t="s">
        <v>302</v>
      </c>
      <c r="I30" t="s">
        <v>279</v>
      </c>
    </row>
    <row r="31" spans="1:9" ht="12.75">
      <c r="A31" t="s">
        <v>303</v>
      </c>
      <c r="I31" t="s">
        <v>79</v>
      </c>
    </row>
    <row r="32" spans="1:9" ht="12.75">
      <c r="A32" t="s">
        <v>304</v>
      </c>
      <c r="I32" t="s">
        <v>79</v>
      </c>
    </row>
    <row r="33" spans="1:9" ht="12.75">
      <c r="A33" t="s">
        <v>305</v>
      </c>
      <c r="I33" t="s">
        <v>79</v>
      </c>
    </row>
    <row r="34" spans="1:9" ht="12.75">
      <c r="A34" t="s">
        <v>306</v>
      </c>
      <c r="I34" t="s">
        <v>279</v>
      </c>
    </row>
    <row r="35" spans="1:9" ht="12.75">
      <c r="A35" t="s">
        <v>307</v>
      </c>
      <c r="I35" t="s">
        <v>308</v>
      </c>
    </row>
    <row r="36" spans="1:9" ht="12.75">
      <c r="A36" t="s">
        <v>309</v>
      </c>
      <c r="I36" t="s">
        <v>308</v>
      </c>
    </row>
    <row r="37" spans="1:9" ht="12.75">
      <c r="A37" t="s">
        <v>310</v>
      </c>
      <c r="I37" t="s">
        <v>279</v>
      </c>
    </row>
    <row r="38" spans="2:9" ht="12.75">
      <c r="B38" t="s">
        <v>311</v>
      </c>
      <c r="I38" t="s">
        <v>279</v>
      </c>
    </row>
    <row r="39" spans="2:9" ht="12.75">
      <c r="B39" t="s">
        <v>312</v>
      </c>
      <c r="I39" t="s">
        <v>115</v>
      </c>
    </row>
    <row r="40" spans="2:9" ht="12.75">
      <c r="B40" t="s">
        <v>313</v>
      </c>
      <c r="I40" t="s">
        <v>115</v>
      </c>
    </row>
    <row r="41" spans="2:9" ht="12.75">
      <c r="B41" t="s">
        <v>314</v>
      </c>
      <c r="I41" t="s">
        <v>279</v>
      </c>
    </row>
    <row r="42" spans="2:9" ht="12.75">
      <c r="B42" t="s">
        <v>315</v>
      </c>
      <c r="I42" t="s">
        <v>248</v>
      </c>
    </row>
    <row r="43" spans="2:9" ht="12.75">
      <c r="B43" t="s">
        <v>316</v>
      </c>
      <c r="I43" t="s">
        <v>248</v>
      </c>
    </row>
    <row r="44" spans="2:9" ht="12.75">
      <c r="B44" t="s">
        <v>317</v>
      </c>
      <c r="I44" t="s">
        <v>115</v>
      </c>
    </row>
    <row r="45" spans="2:9" ht="12.75">
      <c r="B45" t="s">
        <v>318</v>
      </c>
      <c r="I45" t="s">
        <v>115</v>
      </c>
    </row>
    <row r="46" spans="2:9" ht="12.75">
      <c r="B46" t="s">
        <v>319</v>
      </c>
      <c r="I46" t="s">
        <v>279</v>
      </c>
    </row>
    <row r="47" spans="2:9" ht="12.75">
      <c r="B47" t="s">
        <v>320</v>
      </c>
      <c r="I47" t="s">
        <v>279</v>
      </c>
    </row>
    <row r="48" spans="2:9" ht="12.75">
      <c r="B48" t="s">
        <v>321</v>
      </c>
      <c r="I48" t="s">
        <v>279</v>
      </c>
    </row>
    <row r="49" spans="1:9" ht="12.75">
      <c r="A49" t="s">
        <v>322</v>
      </c>
      <c r="I49" t="s">
        <v>279</v>
      </c>
    </row>
    <row r="50" spans="2:9" ht="12.75">
      <c r="B50" t="s">
        <v>311</v>
      </c>
      <c r="I50" t="s">
        <v>279</v>
      </c>
    </row>
    <row r="51" spans="2:9" ht="12.75">
      <c r="B51" t="s">
        <v>323</v>
      </c>
      <c r="I51" t="s">
        <v>279</v>
      </c>
    </row>
    <row r="52" spans="2:9" ht="12.75">
      <c r="B52" t="s">
        <v>324</v>
      </c>
      <c r="I52" t="s">
        <v>279</v>
      </c>
    </row>
    <row r="53" spans="2:9" ht="12.75">
      <c r="B53" t="s">
        <v>325</v>
      </c>
      <c r="I53" t="s">
        <v>279</v>
      </c>
    </row>
    <row r="54" spans="2:9" ht="12.75">
      <c r="B54" t="s">
        <v>326</v>
      </c>
      <c r="I54" t="s">
        <v>279</v>
      </c>
    </row>
    <row r="55" spans="2:9" ht="12.75">
      <c r="B55" t="s">
        <v>327</v>
      </c>
      <c r="I55" t="s">
        <v>279</v>
      </c>
    </row>
    <row r="56" spans="2:9" ht="12.75">
      <c r="B56" t="s">
        <v>328</v>
      </c>
      <c r="I56" t="s">
        <v>117</v>
      </c>
    </row>
    <row r="57" spans="2:9" ht="12.75">
      <c r="B57" t="s">
        <v>329</v>
      </c>
      <c r="I57" t="s">
        <v>115</v>
      </c>
    </row>
    <row r="58" spans="2:9" ht="12.75">
      <c r="B58" t="s">
        <v>330</v>
      </c>
      <c r="I58" t="s">
        <v>279</v>
      </c>
    </row>
    <row r="59" spans="2:9" ht="12.75">
      <c r="B59" t="s">
        <v>331</v>
      </c>
      <c r="I59" t="s">
        <v>115</v>
      </c>
    </row>
    <row r="60" spans="1:9" ht="12.75">
      <c r="A60" t="s">
        <v>332</v>
      </c>
      <c r="I60" t="s">
        <v>279</v>
      </c>
    </row>
    <row r="61" spans="2:9" ht="12.75">
      <c r="B61" t="s">
        <v>333</v>
      </c>
      <c r="I61" t="s">
        <v>279</v>
      </c>
    </row>
    <row r="62" spans="2:9" ht="12.75">
      <c r="B62" t="s">
        <v>334</v>
      </c>
      <c r="I62" t="s">
        <v>279</v>
      </c>
    </row>
    <row r="63" spans="2:9" ht="12.75">
      <c r="B63" t="s">
        <v>335</v>
      </c>
      <c r="I63" t="s">
        <v>279</v>
      </c>
    </row>
    <row r="64" spans="2:9" ht="12.75">
      <c r="B64" t="s">
        <v>336</v>
      </c>
      <c r="I64" t="s">
        <v>79</v>
      </c>
    </row>
    <row r="65" spans="2:9" ht="12.75">
      <c r="B65" t="s">
        <v>331</v>
      </c>
      <c r="I65" t="s">
        <v>279</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103"/>
  <sheetViews>
    <sheetView workbookViewId="0" topLeftCell="A1">
      <selection activeCell="A1" sqref="A1"/>
    </sheetView>
  </sheetViews>
  <sheetFormatPr defaultColWidth="9.140625" defaultRowHeight="12.75"/>
  <sheetData>
    <row r="1" ht="12.75">
      <c r="A1" s="1" t="s">
        <v>39</v>
      </c>
    </row>
    <row r="4" spans="1:3" ht="12.75">
      <c r="A4" s="2" t="s">
        <v>337</v>
      </c>
      <c r="C4" t="s">
        <v>189</v>
      </c>
    </row>
    <row r="5" ht="12.75">
      <c r="A5" s="2" t="s">
        <v>338</v>
      </c>
    </row>
    <row r="6" spans="1:9" ht="12.75">
      <c r="A6" t="s">
        <v>339</v>
      </c>
      <c r="I6" t="s">
        <v>279</v>
      </c>
    </row>
    <row r="7" spans="1:9" ht="12.75">
      <c r="A7" t="s">
        <v>340</v>
      </c>
      <c r="I7" t="s">
        <v>279</v>
      </c>
    </row>
    <row r="8" spans="1:9" ht="12.75">
      <c r="A8" t="s">
        <v>341</v>
      </c>
      <c r="I8" t="s">
        <v>279</v>
      </c>
    </row>
    <row r="9" spans="1:9" ht="12.75">
      <c r="A9" t="s">
        <v>342</v>
      </c>
      <c r="I9" t="s">
        <v>279</v>
      </c>
    </row>
    <row r="10" spans="1:9" ht="12.75">
      <c r="A10" t="s">
        <v>343</v>
      </c>
      <c r="I10" t="s">
        <v>279</v>
      </c>
    </row>
    <row r="11" spans="1:9" ht="12.75">
      <c r="A11" t="s">
        <v>344</v>
      </c>
      <c r="I11" t="s">
        <v>279</v>
      </c>
    </row>
    <row r="12" spans="1:9" ht="12.75">
      <c r="A12" t="s">
        <v>345</v>
      </c>
      <c r="I12" t="s">
        <v>279</v>
      </c>
    </row>
    <row r="13" spans="1:9" ht="12.75">
      <c r="A13" t="s">
        <v>346</v>
      </c>
      <c r="I13" t="s">
        <v>279</v>
      </c>
    </row>
    <row r="14" ht="12.75">
      <c r="A14" s="2" t="s">
        <v>347</v>
      </c>
    </row>
    <row r="15" spans="1:9" ht="12.75">
      <c r="A15" t="s">
        <v>348</v>
      </c>
      <c r="I15" t="s">
        <v>279</v>
      </c>
    </row>
    <row r="16" spans="1:9" ht="12.75">
      <c r="A16" t="s">
        <v>349</v>
      </c>
      <c r="I16" t="s">
        <v>279</v>
      </c>
    </row>
    <row r="19" spans="1:3" ht="12.75">
      <c r="A19" s="2" t="s">
        <v>337</v>
      </c>
      <c r="C19" t="s">
        <v>187</v>
      </c>
    </row>
    <row r="20" ht="12.75">
      <c r="A20" s="2" t="s">
        <v>350</v>
      </c>
    </row>
    <row r="21" spans="1:9" ht="12.75">
      <c r="A21" t="s">
        <v>351</v>
      </c>
      <c r="I21" t="s">
        <v>279</v>
      </c>
    </row>
    <row r="22" spans="1:9" ht="12.75">
      <c r="A22" t="s">
        <v>352</v>
      </c>
      <c r="I22" t="s">
        <v>279</v>
      </c>
    </row>
    <row r="23" spans="1:9" ht="12.75">
      <c r="A23" t="s">
        <v>353</v>
      </c>
      <c r="I23" t="s">
        <v>279</v>
      </c>
    </row>
    <row r="24" spans="1:9" ht="12.75">
      <c r="A24" t="s">
        <v>354</v>
      </c>
      <c r="I24" t="s">
        <v>279</v>
      </c>
    </row>
    <row r="25" ht="12.75">
      <c r="A25" s="2" t="s">
        <v>338</v>
      </c>
    </row>
    <row r="26" spans="1:9" ht="12.75">
      <c r="A26" t="s">
        <v>339</v>
      </c>
      <c r="I26" t="s">
        <v>279</v>
      </c>
    </row>
    <row r="27" spans="1:9" ht="12.75">
      <c r="A27" t="s">
        <v>355</v>
      </c>
      <c r="I27" t="s">
        <v>279</v>
      </c>
    </row>
    <row r="28" spans="1:9" ht="12.75">
      <c r="A28" t="s">
        <v>346</v>
      </c>
      <c r="I28" t="s">
        <v>279</v>
      </c>
    </row>
    <row r="29" spans="1:9" ht="12.75">
      <c r="A29" t="s">
        <v>356</v>
      </c>
      <c r="I29" t="s">
        <v>279</v>
      </c>
    </row>
    <row r="30" ht="12.75">
      <c r="A30" s="2" t="s">
        <v>357</v>
      </c>
    </row>
    <row r="31" spans="1:9" ht="12.75">
      <c r="A31" t="s">
        <v>358</v>
      </c>
      <c r="I31" t="s">
        <v>279</v>
      </c>
    </row>
    <row r="32" spans="1:9" ht="12.75">
      <c r="A32" t="s">
        <v>359</v>
      </c>
      <c r="I32" t="s">
        <v>279</v>
      </c>
    </row>
    <row r="33" spans="1:9" ht="12.75">
      <c r="A33" t="s">
        <v>360</v>
      </c>
      <c r="I33" t="s">
        <v>279</v>
      </c>
    </row>
    <row r="34" spans="1:9" ht="12.75">
      <c r="A34" t="s">
        <v>361</v>
      </c>
      <c r="I34" t="s">
        <v>279</v>
      </c>
    </row>
    <row r="35" spans="1:9" ht="12.75">
      <c r="A35" t="s">
        <v>362</v>
      </c>
      <c r="I35" t="s">
        <v>279</v>
      </c>
    </row>
    <row r="36" spans="1:9" ht="12.75">
      <c r="A36" t="s">
        <v>363</v>
      </c>
      <c r="I36" t="s">
        <v>279</v>
      </c>
    </row>
    <row r="37" spans="1:9" ht="12.75">
      <c r="A37" t="s">
        <v>364</v>
      </c>
      <c r="I37" t="s">
        <v>279</v>
      </c>
    </row>
    <row r="38" spans="1:9" ht="12.75">
      <c r="A38" t="s">
        <v>365</v>
      </c>
      <c r="I38" t="s">
        <v>279</v>
      </c>
    </row>
    <row r="39" spans="1:9" ht="12.75">
      <c r="A39" t="s">
        <v>366</v>
      </c>
      <c r="I39" t="s">
        <v>279</v>
      </c>
    </row>
    <row r="40" spans="1:9" ht="12.75">
      <c r="A40" t="s">
        <v>367</v>
      </c>
      <c r="I40" t="s">
        <v>279</v>
      </c>
    </row>
    <row r="41" spans="1:9" ht="12.75">
      <c r="A41" t="s">
        <v>368</v>
      </c>
      <c r="I41" t="s">
        <v>279</v>
      </c>
    </row>
    <row r="42" ht="12.75">
      <c r="A42" s="2" t="s">
        <v>369</v>
      </c>
    </row>
    <row r="43" spans="1:9" ht="12.75">
      <c r="A43" t="s">
        <v>370</v>
      </c>
      <c r="I43" t="s">
        <v>279</v>
      </c>
    </row>
    <row r="44" spans="1:9" ht="12.75">
      <c r="A44" t="s">
        <v>371</v>
      </c>
      <c r="I44" t="s">
        <v>279</v>
      </c>
    </row>
    <row r="45" spans="1:9" ht="12.75">
      <c r="A45" t="s">
        <v>372</v>
      </c>
      <c r="I45" t="s">
        <v>279</v>
      </c>
    </row>
    <row r="46" spans="1:9" ht="12.75">
      <c r="A46" t="s">
        <v>373</v>
      </c>
      <c r="I46" t="s">
        <v>279</v>
      </c>
    </row>
    <row r="47" spans="1:9" ht="12.75">
      <c r="A47" t="s">
        <v>374</v>
      </c>
      <c r="I47" t="s">
        <v>279</v>
      </c>
    </row>
    <row r="48" spans="1:9" ht="12.75">
      <c r="A48" t="s">
        <v>375</v>
      </c>
      <c r="I48" t="s">
        <v>279</v>
      </c>
    </row>
    <row r="49" spans="1:9" ht="12.75">
      <c r="A49" t="s">
        <v>376</v>
      </c>
      <c r="I49" t="s">
        <v>279</v>
      </c>
    </row>
    <row r="50" ht="12.75">
      <c r="A50" s="2" t="s">
        <v>377</v>
      </c>
    </row>
    <row r="51" spans="1:9" ht="12.75">
      <c r="A51" t="s">
        <v>378</v>
      </c>
      <c r="I51" t="s">
        <v>279</v>
      </c>
    </row>
    <row r="52" spans="1:9" ht="12.75">
      <c r="A52" t="s">
        <v>379</v>
      </c>
      <c r="I52" t="s">
        <v>279</v>
      </c>
    </row>
    <row r="53" spans="1:9" ht="12.75">
      <c r="A53" t="s">
        <v>380</v>
      </c>
      <c r="I53" t="s">
        <v>279</v>
      </c>
    </row>
    <row r="54" spans="1:9" ht="12.75">
      <c r="A54" t="s">
        <v>381</v>
      </c>
      <c r="I54" t="s">
        <v>279</v>
      </c>
    </row>
    <row r="55" ht="12.75">
      <c r="A55" s="2" t="s">
        <v>347</v>
      </c>
    </row>
    <row r="56" spans="1:9" ht="12.75">
      <c r="A56" t="s">
        <v>348</v>
      </c>
      <c r="I56" t="s">
        <v>279</v>
      </c>
    </row>
    <row r="57" spans="1:9" ht="12.75">
      <c r="A57" t="s">
        <v>349</v>
      </c>
      <c r="I57" t="s">
        <v>279</v>
      </c>
    </row>
    <row r="60" spans="1:3" ht="12.75">
      <c r="A60" s="2" t="s">
        <v>337</v>
      </c>
      <c r="C60" t="s">
        <v>169</v>
      </c>
    </row>
    <row r="61" ht="12.75">
      <c r="A61" s="2" t="s">
        <v>350</v>
      </c>
    </row>
    <row r="62" spans="1:9" ht="12.75">
      <c r="A62" t="s">
        <v>351</v>
      </c>
      <c r="I62" t="s">
        <v>279</v>
      </c>
    </row>
    <row r="63" spans="1:9" ht="12.75">
      <c r="A63" t="s">
        <v>352</v>
      </c>
      <c r="I63" t="s">
        <v>279</v>
      </c>
    </row>
    <row r="64" spans="1:9" ht="12.75">
      <c r="A64" t="s">
        <v>353</v>
      </c>
      <c r="I64" t="s">
        <v>382</v>
      </c>
    </row>
    <row r="65" spans="1:9" ht="12.75">
      <c r="A65" t="s">
        <v>354</v>
      </c>
      <c r="I65" t="s">
        <v>180</v>
      </c>
    </row>
    <row r="66" ht="12.75">
      <c r="A66" s="2" t="s">
        <v>338</v>
      </c>
    </row>
    <row r="67" spans="1:9" ht="12.75">
      <c r="A67" t="s">
        <v>339</v>
      </c>
      <c r="I67" t="s">
        <v>202</v>
      </c>
    </row>
    <row r="68" spans="1:9" ht="12.75">
      <c r="A68" t="s">
        <v>355</v>
      </c>
      <c r="I68" t="s">
        <v>279</v>
      </c>
    </row>
    <row r="69" spans="1:9" ht="12.75">
      <c r="A69" t="s">
        <v>346</v>
      </c>
      <c r="I69" t="s">
        <v>198</v>
      </c>
    </row>
    <row r="70" spans="1:9" ht="12.75">
      <c r="A70" t="s">
        <v>383</v>
      </c>
      <c r="I70" t="s">
        <v>384</v>
      </c>
    </row>
    <row r="71" spans="1:9" ht="12.75">
      <c r="A71" t="s">
        <v>385</v>
      </c>
      <c r="I71" t="s">
        <v>386</v>
      </c>
    </row>
    <row r="72" spans="1:9" ht="12.75">
      <c r="A72" t="s">
        <v>356</v>
      </c>
      <c r="I72" t="s">
        <v>279</v>
      </c>
    </row>
    <row r="73" ht="12.75">
      <c r="A73" s="2" t="s">
        <v>357</v>
      </c>
    </row>
    <row r="74" spans="1:9" ht="12.75">
      <c r="A74" t="s">
        <v>387</v>
      </c>
      <c r="I74" t="s">
        <v>115</v>
      </c>
    </row>
    <row r="75" spans="1:9" ht="12.75">
      <c r="A75" t="s">
        <v>388</v>
      </c>
      <c r="I75" t="s">
        <v>248</v>
      </c>
    </row>
    <row r="76" spans="1:9" ht="12.75">
      <c r="A76" t="s">
        <v>389</v>
      </c>
      <c r="I76" t="s">
        <v>248</v>
      </c>
    </row>
    <row r="77" spans="1:9" ht="12.75">
      <c r="A77" t="s">
        <v>390</v>
      </c>
      <c r="I77" t="s">
        <v>279</v>
      </c>
    </row>
    <row r="78" spans="1:9" ht="12.75">
      <c r="A78" t="s">
        <v>364</v>
      </c>
      <c r="I78" t="s">
        <v>391</v>
      </c>
    </row>
    <row r="79" spans="1:9" ht="12.75">
      <c r="A79" t="s">
        <v>365</v>
      </c>
      <c r="I79" t="s">
        <v>392</v>
      </c>
    </row>
    <row r="80" spans="1:9" ht="12.75">
      <c r="A80" t="s">
        <v>366</v>
      </c>
      <c r="I80" t="s">
        <v>279</v>
      </c>
    </row>
    <row r="81" spans="1:9" ht="12.75">
      <c r="A81" t="s">
        <v>393</v>
      </c>
      <c r="I81" t="s">
        <v>279</v>
      </c>
    </row>
    <row r="82" ht="12.75">
      <c r="A82" s="2" t="s">
        <v>394</v>
      </c>
    </row>
    <row r="83" spans="1:9" ht="12.75">
      <c r="A83" t="s">
        <v>395</v>
      </c>
      <c r="I83" t="s">
        <v>79</v>
      </c>
    </row>
    <row r="84" spans="1:9" ht="12.75">
      <c r="A84" t="s">
        <v>396</v>
      </c>
      <c r="I84" t="s">
        <v>397</v>
      </c>
    </row>
    <row r="85" spans="1:9" ht="12.75">
      <c r="A85" t="s">
        <v>398</v>
      </c>
      <c r="I85" t="s">
        <v>399</v>
      </c>
    </row>
    <row r="86" spans="1:9" ht="12.75">
      <c r="A86" t="s">
        <v>400</v>
      </c>
      <c r="I86" t="s">
        <v>79</v>
      </c>
    </row>
    <row r="87" spans="1:9" ht="12.75">
      <c r="A87" t="s">
        <v>401</v>
      </c>
      <c r="I87" t="s">
        <v>79</v>
      </c>
    </row>
    <row r="88" spans="1:9" ht="12.75">
      <c r="A88" t="s">
        <v>402</v>
      </c>
      <c r="I88" t="s">
        <v>403</v>
      </c>
    </row>
    <row r="89" ht="12.75">
      <c r="A89" s="2" t="s">
        <v>369</v>
      </c>
    </row>
    <row r="90" spans="1:9" ht="12.75">
      <c r="A90" t="s">
        <v>404</v>
      </c>
      <c r="I90" t="s">
        <v>79</v>
      </c>
    </row>
    <row r="91" spans="1:9" ht="12.75">
      <c r="A91" t="s">
        <v>405</v>
      </c>
      <c r="I91" t="s">
        <v>406</v>
      </c>
    </row>
    <row r="92" spans="1:9" ht="12.75">
      <c r="A92" t="s">
        <v>407</v>
      </c>
      <c r="I92" t="s">
        <v>408</v>
      </c>
    </row>
    <row r="93" spans="1:9" ht="12.75">
      <c r="A93" t="s">
        <v>409</v>
      </c>
      <c r="I93" t="s">
        <v>180</v>
      </c>
    </row>
    <row r="94" spans="1:9" ht="12.75">
      <c r="A94" t="s">
        <v>410</v>
      </c>
      <c r="I94" t="s">
        <v>411</v>
      </c>
    </row>
    <row r="95" spans="1:9" ht="12.75">
      <c r="A95" t="s">
        <v>412</v>
      </c>
      <c r="I95" t="s">
        <v>180</v>
      </c>
    </row>
    <row r="96" spans="1:9" ht="12.75">
      <c r="A96" t="s">
        <v>413</v>
      </c>
      <c r="I96" t="s">
        <v>414</v>
      </c>
    </row>
    <row r="97" ht="12.75">
      <c r="A97" s="2" t="s">
        <v>377</v>
      </c>
    </row>
    <row r="98" spans="1:9" ht="12.75">
      <c r="A98" t="s">
        <v>415</v>
      </c>
      <c r="I98" t="s">
        <v>79</v>
      </c>
    </row>
    <row r="99" spans="1:9" ht="12.75">
      <c r="A99" t="s">
        <v>381</v>
      </c>
      <c r="I99" t="s">
        <v>416</v>
      </c>
    </row>
    <row r="100" spans="1:9" ht="12.75">
      <c r="A100" t="s">
        <v>417</v>
      </c>
      <c r="I100" t="s">
        <v>418</v>
      </c>
    </row>
    <row r="101" ht="12.75">
      <c r="A101" s="2" t="s">
        <v>347</v>
      </c>
    </row>
    <row r="102" spans="1:9" ht="12.75">
      <c r="A102" t="s">
        <v>348</v>
      </c>
      <c r="I102" t="s">
        <v>279</v>
      </c>
    </row>
    <row r="103" spans="1:9" ht="12.75">
      <c r="A103" t="s">
        <v>349</v>
      </c>
      <c r="I103" t="s">
        <v>279</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4:J17"/>
  <sheetViews>
    <sheetView workbookViewId="0" topLeftCell="A1">
      <selection activeCell="A1" sqref="A1"/>
    </sheetView>
  </sheetViews>
  <sheetFormatPr defaultColWidth="9.140625" defaultRowHeight="12.75"/>
  <sheetData>
    <row r="4" ht="12.75">
      <c r="A4" s="1" t="s">
        <v>419</v>
      </c>
    </row>
    <row r="8" spans="1:10" ht="12.75">
      <c r="A8" s="2" t="s">
        <v>420</v>
      </c>
      <c r="B8" s="2" t="s">
        <v>421</v>
      </c>
      <c r="D8" s="2" t="s">
        <v>422</v>
      </c>
      <c r="F8" s="2" t="s">
        <v>423</v>
      </c>
      <c r="H8" s="2" t="s">
        <v>424</v>
      </c>
      <c r="J8" s="2" t="s">
        <v>425</v>
      </c>
    </row>
    <row r="9" spans="2:9" ht="12.75">
      <c r="B9" t="s">
        <v>426</v>
      </c>
      <c r="C9" t="s">
        <v>427</v>
      </c>
      <c r="D9" t="s">
        <v>426</v>
      </c>
      <c r="E9" t="s">
        <v>427</v>
      </c>
      <c r="F9" t="s">
        <v>426</v>
      </c>
      <c r="G9" t="s">
        <v>427</v>
      </c>
      <c r="H9" t="s">
        <v>426</v>
      </c>
      <c r="I9" t="s">
        <v>427</v>
      </c>
    </row>
    <row r="10" spans="1:10" ht="12.75">
      <c r="A10" t="s">
        <v>428</v>
      </c>
      <c r="B10" s="4">
        <v>1</v>
      </c>
      <c r="C10" s="4">
        <v>0</v>
      </c>
      <c r="D10" s="4">
        <v>0</v>
      </c>
      <c r="E10" s="4">
        <v>0</v>
      </c>
      <c r="F10" s="4">
        <v>0</v>
      </c>
      <c r="G10" s="4">
        <v>0</v>
      </c>
      <c r="H10" s="4">
        <f>B10+D10+F10</f>
        <v>4</v>
      </c>
      <c r="I10" s="4">
        <f>C10+E10+G10</f>
        <v>4</v>
      </c>
      <c r="J10" s="6">
        <f>H10+I10</f>
        <v>4</v>
      </c>
    </row>
    <row r="11" spans="1:10" ht="12.75">
      <c r="A11" t="s">
        <v>429</v>
      </c>
      <c r="B11" s="4">
        <v>2</v>
      </c>
      <c r="C11" s="4">
        <v>0</v>
      </c>
      <c r="D11" s="4">
        <v>0</v>
      </c>
      <c r="E11" s="4">
        <v>0</v>
      </c>
      <c r="F11" s="4">
        <v>0</v>
      </c>
      <c r="G11" s="4">
        <v>0</v>
      </c>
      <c r="H11" s="4">
        <f>B11+D11+F11</f>
        <v>4</v>
      </c>
      <c r="I11" s="4">
        <f>C11+E11+G11</f>
        <v>4</v>
      </c>
      <c r="J11" s="6">
        <f>H11+I11</f>
        <v>4</v>
      </c>
    </row>
    <row r="12" spans="1:10" ht="12.75">
      <c r="A12" t="s">
        <v>430</v>
      </c>
      <c r="B12" s="4">
        <v>0</v>
      </c>
      <c r="C12" s="4">
        <v>1</v>
      </c>
      <c r="D12" s="4">
        <v>0</v>
      </c>
      <c r="E12" s="4">
        <v>0</v>
      </c>
      <c r="F12" s="4">
        <v>0</v>
      </c>
      <c r="G12" s="4">
        <v>0</v>
      </c>
      <c r="H12" s="4">
        <f>B12+D12+F12</f>
        <v>4</v>
      </c>
      <c r="I12" s="4">
        <f>C12+E12+G12</f>
        <v>4</v>
      </c>
      <c r="J12" s="6">
        <f>H12+I12</f>
        <v>4</v>
      </c>
    </row>
    <row r="13" spans="1:10" ht="12.75">
      <c r="A13" t="s">
        <v>431</v>
      </c>
      <c r="B13" s="4">
        <v>0</v>
      </c>
      <c r="C13" s="4">
        <v>1</v>
      </c>
      <c r="D13" s="4">
        <v>0</v>
      </c>
      <c r="E13" s="4">
        <v>0</v>
      </c>
      <c r="F13" s="4">
        <v>0</v>
      </c>
      <c r="G13" s="4">
        <v>0</v>
      </c>
      <c r="H13" s="4">
        <f>B13+D13+F13</f>
        <v>4</v>
      </c>
      <c r="I13" s="4">
        <f>C13+E13+G13</f>
        <v>4</v>
      </c>
      <c r="J13" s="6">
        <f>H13+I13</f>
        <v>4</v>
      </c>
    </row>
    <row r="14" spans="1:10" ht="12.75">
      <c r="A14" t="s">
        <v>432</v>
      </c>
      <c r="B14" s="4">
        <v>1</v>
      </c>
      <c r="C14" s="4">
        <v>1</v>
      </c>
      <c r="D14" s="4">
        <v>0</v>
      </c>
      <c r="E14" s="4">
        <v>0</v>
      </c>
      <c r="F14" s="4">
        <v>0</v>
      </c>
      <c r="G14" s="4">
        <v>0</v>
      </c>
      <c r="H14" s="4">
        <f>B14+D14+F14</f>
        <v>4</v>
      </c>
      <c r="I14" s="4">
        <f>C14+E14+G14</f>
        <v>4</v>
      </c>
      <c r="J14" s="6">
        <f>H14+I14</f>
        <v>4</v>
      </c>
    </row>
    <row r="15" spans="1:10" ht="12.75">
      <c r="A15" t="s">
        <v>433</v>
      </c>
      <c r="B15" s="4">
        <v>1</v>
      </c>
      <c r="C15" s="4">
        <v>1</v>
      </c>
      <c r="D15" s="4">
        <v>0</v>
      </c>
      <c r="E15" s="4">
        <v>0</v>
      </c>
      <c r="F15" s="4">
        <v>0</v>
      </c>
      <c r="G15" s="4">
        <v>0</v>
      </c>
      <c r="H15" s="4">
        <f>B15+D15+F15</f>
        <v>4</v>
      </c>
      <c r="I15" s="4">
        <f>C15+E15+G15</f>
        <v>4</v>
      </c>
      <c r="J15" s="6">
        <f>H15+I15</f>
        <v>4</v>
      </c>
    </row>
    <row r="16" spans="1:10" ht="12.75">
      <c r="A16" t="s">
        <v>434</v>
      </c>
      <c r="B16" s="4">
        <v>1</v>
      </c>
      <c r="C16" s="4">
        <v>0</v>
      </c>
      <c r="D16" s="4">
        <v>0</v>
      </c>
      <c r="E16" s="4">
        <v>0</v>
      </c>
      <c r="F16" s="4">
        <v>0</v>
      </c>
      <c r="G16" s="4">
        <v>0</v>
      </c>
      <c r="H16" s="4">
        <f>B16+D16+F16</f>
        <v>4</v>
      </c>
      <c r="I16" s="4">
        <f>C16+E16+G16</f>
        <v>4</v>
      </c>
      <c r="J16" s="6">
        <f>H16+I16</f>
        <v>4</v>
      </c>
    </row>
    <row r="17" spans="1:10" ht="12.75">
      <c r="A17" s="2" t="s">
        <v>425</v>
      </c>
      <c r="B17" s="6">
        <f>SUM(B10:B16)</f>
        <v>4</v>
      </c>
      <c r="C17" s="6">
        <f>SUM(C10:C16)</f>
        <v>4</v>
      </c>
      <c r="D17" s="6">
        <f>SUM(D10:D16)</f>
        <v>4</v>
      </c>
      <c r="E17" s="6">
        <f>SUM(E10:E16)</f>
        <v>4</v>
      </c>
      <c r="F17" s="6">
        <f>SUM(F10:F16)</f>
        <v>4</v>
      </c>
      <c r="G17" s="6">
        <f>SUM(G10:G16)</f>
        <v>4</v>
      </c>
      <c r="H17" s="6">
        <f>SUM(H10:H16)</f>
        <v>4</v>
      </c>
      <c r="I17" s="6">
        <f>SUM(I10:I16)</f>
        <v>4</v>
      </c>
      <c r="J17" s="6">
        <f>SUM(J10:J16)</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O9"/>
  <sheetViews>
    <sheetView workbookViewId="0" topLeftCell="A1">
      <selection activeCell="A1" sqref="A1"/>
    </sheetView>
  </sheetViews>
  <sheetFormatPr defaultColWidth="9.140625" defaultRowHeight="12.75"/>
  <sheetData>
    <row r="1" ht="12.75">
      <c r="A1" s="1" t="s">
        <v>435</v>
      </c>
    </row>
    <row r="5" spans="1:14" ht="12.75">
      <c r="A5" s="2" t="s">
        <v>436</v>
      </c>
      <c r="B5" s="2" t="s">
        <v>437</v>
      </c>
      <c r="D5" s="2" t="s">
        <v>438</v>
      </c>
      <c r="F5" s="2" t="s">
        <v>439</v>
      </c>
      <c r="H5" s="2" t="s">
        <v>149</v>
      </c>
      <c r="J5" s="2" t="s">
        <v>440</v>
      </c>
      <c r="L5" s="2" t="s">
        <v>441</v>
      </c>
      <c r="N5" s="2" t="s">
        <v>442</v>
      </c>
    </row>
    <row r="6" spans="2:15" ht="12.75">
      <c r="B6" t="s">
        <v>426</v>
      </c>
      <c r="C6" t="s">
        <v>427</v>
      </c>
      <c r="D6" t="s">
        <v>426</v>
      </c>
      <c r="E6" t="s">
        <v>427</v>
      </c>
      <c r="F6" t="s">
        <v>426</v>
      </c>
      <c r="G6" t="s">
        <v>427</v>
      </c>
      <c r="H6" t="s">
        <v>426</v>
      </c>
      <c r="I6" t="s">
        <v>427</v>
      </c>
      <c r="J6" t="s">
        <v>426</v>
      </c>
      <c r="K6" t="s">
        <v>427</v>
      </c>
      <c r="L6" t="s">
        <v>426</v>
      </c>
      <c r="M6" t="s">
        <v>427</v>
      </c>
      <c r="N6" t="s">
        <v>426</v>
      </c>
      <c r="O6" t="s">
        <v>427</v>
      </c>
    </row>
    <row r="7" spans="1:15" ht="12.75">
      <c r="A7" t="s">
        <v>98</v>
      </c>
      <c r="B7" s="7">
        <v>0</v>
      </c>
      <c r="C7" s="7">
        <v>1</v>
      </c>
      <c r="D7" s="7">
        <v>0</v>
      </c>
      <c r="E7" s="7">
        <v>0</v>
      </c>
      <c r="F7" s="7">
        <v>0</v>
      </c>
      <c r="G7" s="7">
        <v>0</v>
      </c>
      <c r="H7" s="7">
        <v>0</v>
      </c>
      <c r="I7" s="7">
        <v>0</v>
      </c>
      <c r="J7" s="7">
        <v>0</v>
      </c>
      <c r="K7" s="7">
        <v>0</v>
      </c>
      <c r="L7" s="7">
        <v>0</v>
      </c>
      <c r="M7" s="7">
        <v>0</v>
      </c>
      <c r="N7" s="7">
        <v>0</v>
      </c>
      <c r="O7" s="7">
        <v>0</v>
      </c>
    </row>
    <row r="8" spans="1:15" ht="12.75">
      <c r="A8" t="s">
        <v>99</v>
      </c>
      <c r="B8" s="7">
        <v>1</v>
      </c>
      <c r="C8" s="7">
        <v>1</v>
      </c>
      <c r="D8" s="7">
        <v>0</v>
      </c>
      <c r="E8" s="7">
        <v>0</v>
      </c>
      <c r="F8" s="7">
        <v>0</v>
      </c>
      <c r="G8" s="7">
        <v>0</v>
      </c>
      <c r="H8" s="7">
        <v>0</v>
      </c>
      <c r="I8" s="7">
        <v>0</v>
      </c>
      <c r="J8" s="7">
        <v>0</v>
      </c>
      <c r="K8" s="7">
        <v>0</v>
      </c>
      <c r="L8" s="7">
        <v>0</v>
      </c>
      <c r="M8" s="7">
        <v>0</v>
      </c>
      <c r="N8" s="7">
        <v>0</v>
      </c>
      <c r="O8" s="7">
        <v>0</v>
      </c>
    </row>
    <row r="9" spans="1:15" ht="12.75">
      <c r="A9" s="2" t="s">
        <v>425</v>
      </c>
      <c r="B9" s="8">
        <f>SUM(B7:B8)</f>
        <v>4</v>
      </c>
      <c r="C9" s="8">
        <f>SUM(C7:C8)</f>
        <v>4</v>
      </c>
      <c r="D9" s="8">
        <f>SUM(D7:D8)</f>
        <v>4</v>
      </c>
      <c r="E9" s="8">
        <f>SUM(E7:E8)</f>
        <v>4</v>
      </c>
      <c r="F9" s="8">
        <f>SUM(F7:F8)</f>
        <v>4</v>
      </c>
      <c r="G9" s="8">
        <f>SUM(G7:G8)</f>
        <v>4</v>
      </c>
      <c r="H9" s="8">
        <f>SUM(H7:H8)</f>
        <v>4</v>
      </c>
      <c r="I9" s="8">
        <f>SUM(I7:I8)</f>
        <v>4</v>
      </c>
      <c r="J9" s="8">
        <f>SUM(J7:J8)</f>
        <v>4</v>
      </c>
      <c r="K9" s="8">
        <f>SUM(K7:K8)</f>
        <v>4</v>
      </c>
      <c r="L9" s="8">
        <f>SUM(L7:L8)</f>
        <v>4</v>
      </c>
      <c r="M9" s="8">
        <f>SUM(M7:M8)</f>
        <v>4</v>
      </c>
      <c r="N9" s="8">
        <f>SUM(N7:N8)</f>
        <v>4</v>
      </c>
      <c r="O9" s="8">
        <f>SUM(O7:O8)</f>
        <v>4</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12"/>
  <sheetViews>
    <sheetView workbookViewId="0" topLeftCell="A1">
      <selection activeCell="A1" sqref="A1"/>
    </sheetView>
  </sheetViews>
  <sheetFormatPr defaultColWidth="9.140625" defaultRowHeight="12.75"/>
  <sheetData>
    <row r="1" ht="12.75">
      <c r="A1" s="1" t="s">
        <v>443</v>
      </c>
    </row>
    <row r="5" spans="1:8" ht="12.75">
      <c r="A5" s="2" t="s">
        <v>444</v>
      </c>
      <c r="B5" s="2" t="s">
        <v>445</v>
      </c>
      <c r="D5" s="2" t="s">
        <v>446</v>
      </c>
      <c r="F5" s="2" t="s">
        <v>447</v>
      </c>
      <c r="H5" s="2" t="s">
        <v>448</v>
      </c>
    </row>
    <row r="6" spans="2:9" ht="12.75">
      <c r="B6" t="s">
        <v>426</v>
      </c>
      <c r="C6" t="s">
        <v>427</v>
      </c>
      <c r="D6" t="s">
        <v>426</v>
      </c>
      <c r="E6" t="s">
        <v>427</v>
      </c>
      <c r="F6" t="s">
        <v>426</v>
      </c>
      <c r="G6" t="s">
        <v>427</v>
      </c>
      <c r="H6" t="s">
        <v>426</v>
      </c>
      <c r="I6" t="s">
        <v>427</v>
      </c>
    </row>
    <row r="7" spans="1:9" ht="12.75">
      <c r="A7" s="2" t="s">
        <v>137</v>
      </c>
      <c r="B7" s="4">
        <v>0</v>
      </c>
      <c r="C7" s="4">
        <v>0</v>
      </c>
      <c r="D7" s="4">
        <v>0</v>
      </c>
      <c r="E7" s="4">
        <v>0</v>
      </c>
      <c r="F7" s="4">
        <v>0</v>
      </c>
      <c r="G7" s="4">
        <v>0</v>
      </c>
      <c r="H7" s="4">
        <v>0</v>
      </c>
      <c r="I7" s="4">
        <v>0</v>
      </c>
    </row>
    <row r="9" spans="1:5" ht="12.75">
      <c r="A9" s="2" t="s">
        <v>436</v>
      </c>
      <c r="E9" s="2" t="s">
        <v>449</v>
      </c>
    </row>
    <row r="10" spans="1:9" ht="12.75">
      <c r="A10" t="s">
        <v>98</v>
      </c>
      <c r="B10" s="4">
        <v>0</v>
      </c>
      <c r="C10" s="4">
        <v>0</v>
      </c>
      <c r="D10" s="4">
        <v>0</v>
      </c>
      <c r="E10" s="4">
        <v>0</v>
      </c>
      <c r="F10" s="4">
        <v>0</v>
      </c>
      <c r="G10" s="4">
        <v>0</v>
      </c>
      <c r="H10" s="4">
        <v>0</v>
      </c>
      <c r="I10" s="4">
        <v>1</v>
      </c>
    </row>
    <row r="11" spans="1:9" ht="12.75">
      <c r="A11" t="s">
        <v>99</v>
      </c>
      <c r="B11" s="4">
        <v>0</v>
      </c>
      <c r="C11" s="4">
        <v>0</v>
      </c>
      <c r="D11" s="4">
        <v>0</v>
      </c>
      <c r="E11" s="4">
        <v>1</v>
      </c>
      <c r="F11" s="4">
        <v>0</v>
      </c>
      <c r="G11" s="4">
        <v>0</v>
      </c>
      <c r="H11" s="4">
        <v>1</v>
      </c>
      <c r="I11" s="4">
        <v>0</v>
      </c>
    </row>
    <row r="12" spans="1:9" ht="12.75">
      <c r="A12" s="2" t="s">
        <v>450</v>
      </c>
      <c r="B12" s="6">
        <f>SUM(B10:B11)</f>
        <v>4</v>
      </c>
      <c r="C12" s="6">
        <f>SUM(C10:C11)</f>
        <v>4</v>
      </c>
      <c r="D12" s="6">
        <f>SUM(D10:D11)</f>
        <v>4</v>
      </c>
      <c r="E12" s="6">
        <f>SUM(E10:E11)</f>
        <v>4</v>
      </c>
      <c r="F12" s="6">
        <f>SUM(F10:F11)</f>
        <v>4</v>
      </c>
      <c r="G12" s="6">
        <f>SUM(G10:G11)</f>
        <v>4</v>
      </c>
      <c r="H12" s="6">
        <f>SUM(H10:H11)</f>
        <v>4</v>
      </c>
      <c r="I12" s="6">
        <f>SUM(I10:I11)</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451</v>
      </c>
    </row>
    <row r="3" ht="12.75">
      <c r="A3" t="s">
        <v>452</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9.140625" defaultRowHeight="12.75"/>
  <sheetData>
    <row r="1" ht="12.75">
      <c r="A1" s="1" t="s">
        <v>453</v>
      </c>
    </row>
    <row r="5" spans="1:3" ht="12.75">
      <c r="A5" s="2" t="s">
        <v>454</v>
      </c>
      <c r="B5" s="2" t="s">
        <v>455</v>
      </c>
      <c r="C5" s="2" t="s">
        <v>456</v>
      </c>
    </row>
    <row r="7" spans="1:3" ht="12.75">
      <c r="A7" t="s">
        <v>429</v>
      </c>
      <c r="B7" t="s">
        <v>428</v>
      </c>
      <c r="C7" s="4">
        <v>1</v>
      </c>
    </row>
    <row r="8" spans="1:3" ht="12.75">
      <c r="A8" s="2" t="s">
        <v>457</v>
      </c>
      <c r="C8" s="6">
        <f>SUM(C6:C7)</f>
        <v>4</v>
      </c>
    </row>
    <row r="11" spans="1:3" ht="12.75">
      <c r="A11" t="s">
        <v>458</v>
      </c>
      <c r="B11" t="s">
        <v>429</v>
      </c>
      <c r="C11" s="4">
        <v>2</v>
      </c>
    </row>
    <row r="12" spans="1:3" ht="12.75">
      <c r="A12" s="2" t="s">
        <v>457</v>
      </c>
      <c r="C12" s="6">
        <f>SUM(C10:C11)</f>
        <v>4</v>
      </c>
    </row>
    <row r="15" spans="1:3" ht="12.75">
      <c r="A15" t="s">
        <v>459</v>
      </c>
      <c r="B15" t="s">
        <v>432</v>
      </c>
      <c r="C15" s="4">
        <v>2</v>
      </c>
    </row>
    <row r="16" spans="1:3" ht="12.75">
      <c r="A16" s="2" t="s">
        <v>457</v>
      </c>
      <c r="C16" s="6">
        <f>SUM(C14:C15)</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sheetData>
    <row r="1" ht="12.75">
      <c r="A1" s="1" t="s">
        <v>460</v>
      </c>
    </row>
    <row r="5" spans="2:20" ht="12.75">
      <c r="B5" s="2" t="s">
        <v>461</v>
      </c>
      <c r="D5" s="2" t="s">
        <v>462</v>
      </c>
      <c r="F5" s="2" t="s">
        <v>463</v>
      </c>
      <c r="H5" s="2" t="s">
        <v>464</v>
      </c>
      <c r="J5" s="2" t="s">
        <v>465</v>
      </c>
      <c r="L5" s="2" t="s">
        <v>466</v>
      </c>
      <c r="N5" s="2" t="s">
        <v>467</v>
      </c>
      <c r="P5" s="2" t="s">
        <v>468</v>
      </c>
      <c r="R5" s="2" t="s">
        <v>469</v>
      </c>
      <c r="T5" s="2" t="s">
        <v>425</v>
      </c>
    </row>
    <row r="6" spans="1:19" ht="12.75">
      <c r="A6" s="2" t="s">
        <v>420</v>
      </c>
      <c r="B6" t="s">
        <v>426</v>
      </c>
      <c r="C6" t="s">
        <v>427</v>
      </c>
      <c r="D6" t="s">
        <v>426</v>
      </c>
      <c r="E6" t="s">
        <v>427</v>
      </c>
      <c r="F6" t="s">
        <v>426</v>
      </c>
      <c r="G6" t="s">
        <v>427</v>
      </c>
      <c r="H6" t="s">
        <v>426</v>
      </c>
      <c r="I6" t="s">
        <v>427</v>
      </c>
      <c r="J6" t="s">
        <v>426</v>
      </c>
      <c r="K6" t="s">
        <v>427</v>
      </c>
      <c r="L6" t="s">
        <v>426</v>
      </c>
      <c r="M6" t="s">
        <v>427</v>
      </c>
      <c r="N6" t="s">
        <v>426</v>
      </c>
      <c r="O6" t="s">
        <v>427</v>
      </c>
      <c r="P6" t="s">
        <v>426</v>
      </c>
      <c r="Q6" t="s">
        <v>427</v>
      </c>
      <c r="R6" t="s">
        <v>426</v>
      </c>
      <c r="S6" t="s">
        <v>427</v>
      </c>
    </row>
    <row r="7" spans="1:20" ht="12.75">
      <c r="A7" t="s">
        <v>458</v>
      </c>
      <c r="B7" s="4">
        <v>0</v>
      </c>
      <c r="C7" s="4">
        <v>0</v>
      </c>
      <c r="D7" s="4">
        <v>0</v>
      </c>
      <c r="E7" s="4">
        <v>0</v>
      </c>
      <c r="F7" s="4">
        <v>0</v>
      </c>
      <c r="G7" s="4">
        <v>0</v>
      </c>
      <c r="H7" s="4">
        <v>0</v>
      </c>
      <c r="I7" s="4">
        <v>0</v>
      </c>
      <c r="J7" s="4">
        <v>0</v>
      </c>
      <c r="K7" s="4">
        <v>0</v>
      </c>
      <c r="L7" s="4">
        <v>0</v>
      </c>
      <c r="M7" s="4">
        <v>1</v>
      </c>
      <c r="N7" s="4">
        <v>0</v>
      </c>
      <c r="O7" s="4">
        <v>0</v>
      </c>
      <c r="P7" s="4">
        <v>0</v>
      </c>
      <c r="Q7" s="4">
        <v>0</v>
      </c>
      <c r="R7" s="4">
        <v>0</v>
      </c>
      <c r="S7" s="4">
        <v>0</v>
      </c>
      <c r="T7" s="6">
        <f>SUM(B7:S7)</f>
        <v>4</v>
      </c>
    </row>
    <row r="8" spans="1:20" ht="12.75">
      <c r="A8" s="2" t="s">
        <v>425</v>
      </c>
      <c r="B8" s="6">
        <f>SUM(B7:B7)</f>
        <v>4</v>
      </c>
      <c r="C8" s="6">
        <f>SUM(C7:C7)</f>
        <v>4</v>
      </c>
      <c r="D8" s="6">
        <f>SUM(D7:D7)</f>
        <v>4</v>
      </c>
      <c r="E8" s="6">
        <f>SUM(E7:E7)</f>
        <v>4</v>
      </c>
      <c r="F8" s="6">
        <f>SUM(F7:F7)</f>
        <v>4</v>
      </c>
      <c r="G8" s="6">
        <f>SUM(G7:G7)</f>
        <v>4</v>
      </c>
      <c r="H8" s="6">
        <f>SUM(H7:H7)</f>
        <v>4</v>
      </c>
      <c r="I8" s="6">
        <f>SUM(I7:I7)</f>
        <v>4</v>
      </c>
      <c r="J8" s="6">
        <f>SUM(J7:J7)</f>
        <v>4</v>
      </c>
      <c r="K8" s="6">
        <f>SUM(K7:K7)</f>
        <v>4</v>
      </c>
      <c r="L8" s="6">
        <f>SUM(L7:L7)</f>
        <v>4</v>
      </c>
      <c r="M8" s="6">
        <f>SUM(M7:M7)</f>
        <v>4</v>
      </c>
      <c r="N8" s="6">
        <f>SUM(N7:N7)</f>
        <v>4</v>
      </c>
      <c r="O8" s="6">
        <f>SUM(O7:O7)</f>
        <v>4</v>
      </c>
      <c r="P8" s="6">
        <f>SUM(P7:P7)</f>
        <v>4</v>
      </c>
      <c r="Q8" s="6">
        <f>SUM(Q7:Q7)</f>
        <v>4</v>
      </c>
      <c r="R8" s="6">
        <f>SUM(R7:R7)</f>
        <v>4</v>
      </c>
      <c r="S8" s="6">
        <f>SUM(S7:S7)</f>
        <v>4</v>
      </c>
      <c r="T8" s="6">
        <f>SUM(T7:T7)</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sheetData>
    <row r="1" ht="12.75">
      <c r="A1" s="1" t="s">
        <v>470</v>
      </c>
    </row>
    <row r="5" spans="2:20" ht="12.75">
      <c r="B5" s="2" t="s">
        <v>471</v>
      </c>
      <c r="D5" s="2" t="s">
        <v>469</v>
      </c>
      <c r="F5" s="2" t="s">
        <v>472</v>
      </c>
      <c r="H5" s="2" t="s">
        <v>473</v>
      </c>
      <c r="J5" s="2" t="s">
        <v>474</v>
      </c>
      <c r="L5" s="2" t="s">
        <v>475</v>
      </c>
      <c r="N5" s="2" t="s">
        <v>476</v>
      </c>
      <c r="P5" s="2" t="s">
        <v>477</v>
      </c>
      <c r="R5" s="2" t="s">
        <v>478</v>
      </c>
      <c r="T5" s="2" t="s">
        <v>479</v>
      </c>
    </row>
    <row r="6" spans="1:19" ht="12.75">
      <c r="A6" s="2" t="s">
        <v>420</v>
      </c>
      <c r="B6" t="s">
        <v>426</v>
      </c>
      <c r="C6" t="s">
        <v>427</v>
      </c>
      <c r="D6" t="s">
        <v>426</v>
      </c>
      <c r="E6" t="s">
        <v>427</v>
      </c>
      <c r="F6" t="s">
        <v>426</v>
      </c>
      <c r="G6" t="s">
        <v>427</v>
      </c>
      <c r="H6" t="s">
        <v>426</v>
      </c>
      <c r="I6" t="s">
        <v>427</v>
      </c>
      <c r="J6" t="s">
        <v>426</v>
      </c>
      <c r="K6" t="s">
        <v>427</v>
      </c>
      <c r="L6" t="s">
        <v>426</v>
      </c>
      <c r="M6" t="s">
        <v>427</v>
      </c>
      <c r="N6" t="s">
        <v>426</v>
      </c>
      <c r="O6" t="s">
        <v>427</v>
      </c>
      <c r="P6" t="s">
        <v>426</v>
      </c>
      <c r="Q6" t="s">
        <v>427</v>
      </c>
      <c r="R6" t="s">
        <v>426</v>
      </c>
      <c r="S6" t="s">
        <v>427</v>
      </c>
    </row>
    <row r="7" spans="1:20" ht="12.75">
      <c r="A7" t="s">
        <v>431</v>
      </c>
      <c r="B7" s="4">
        <v>0</v>
      </c>
      <c r="C7" s="4">
        <v>1</v>
      </c>
      <c r="D7" s="4">
        <v>0</v>
      </c>
      <c r="E7" s="4">
        <v>0</v>
      </c>
      <c r="F7" s="4">
        <v>0</v>
      </c>
      <c r="G7" s="4">
        <v>0</v>
      </c>
      <c r="H7" s="4">
        <v>0</v>
      </c>
      <c r="I7" s="4">
        <v>0</v>
      </c>
      <c r="J7" s="4">
        <v>0</v>
      </c>
      <c r="K7" s="4">
        <v>0</v>
      </c>
      <c r="L7" s="4">
        <v>0</v>
      </c>
      <c r="M7" s="4">
        <v>0</v>
      </c>
      <c r="N7" s="4">
        <v>0</v>
      </c>
      <c r="O7" s="4">
        <v>0</v>
      </c>
      <c r="P7" s="4">
        <v>0</v>
      </c>
      <c r="Q7" s="4">
        <v>0</v>
      </c>
      <c r="R7" s="4">
        <v>0</v>
      </c>
      <c r="S7" s="4">
        <v>0</v>
      </c>
      <c r="T7" s="6">
        <f>SUM(B7:S7)</f>
        <v>4</v>
      </c>
    </row>
    <row r="8" spans="1:20" ht="12.75">
      <c r="A8" s="2" t="s">
        <v>425</v>
      </c>
      <c r="B8" s="6">
        <f>SUM(B7:B7)</f>
        <v>4</v>
      </c>
      <c r="C8" s="6">
        <f>SUM(C7:C7)</f>
        <v>4</v>
      </c>
      <c r="D8" s="6">
        <f>SUM(D7:D7)</f>
        <v>4</v>
      </c>
      <c r="E8" s="6">
        <f>SUM(E7:E7)</f>
        <v>4</v>
      </c>
      <c r="F8" s="6">
        <f>SUM(F7:F7)</f>
        <v>4</v>
      </c>
      <c r="G8" s="6">
        <f>SUM(G7:G7)</f>
        <v>4</v>
      </c>
      <c r="H8" s="6">
        <f>SUM(H7:H7)</f>
        <v>4</v>
      </c>
      <c r="I8" s="6">
        <f>SUM(I7:I7)</f>
        <v>4</v>
      </c>
      <c r="J8" s="6">
        <f>SUM(J7:J7)</f>
        <v>4</v>
      </c>
      <c r="K8" s="6">
        <f>SUM(K7:K7)</f>
        <v>4</v>
      </c>
      <c r="L8" s="6">
        <f>SUM(L7:L7)</f>
        <v>4</v>
      </c>
      <c r="M8" s="6">
        <f>SUM(M7:M7)</f>
        <v>4</v>
      </c>
      <c r="N8" s="6">
        <f>SUM(N7:N7)</f>
        <v>4</v>
      </c>
      <c r="O8" s="6">
        <f>SUM(O7:O7)</f>
        <v>4</v>
      </c>
      <c r="P8" s="6">
        <f>SUM(P7:P7)</f>
        <v>4</v>
      </c>
      <c r="Q8" s="6">
        <f>SUM(Q7:Q7)</f>
        <v>4</v>
      </c>
      <c r="R8" s="6">
        <f>SUM(R7:R7)</f>
        <v>4</v>
      </c>
      <c r="S8" s="6">
        <f>SUM(S7:S7)</f>
        <v>4</v>
      </c>
      <c r="T8" s="6">
        <f>SUM(T7:T7)</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V14"/>
  <sheetViews>
    <sheetView workbookViewId="0" topLeftCell="A1">
      <selection activeCell="A1" sqref="A1"/>
    </sheetView>
  </sheetViews>
  <sheetFormatPr defaultColWidth="9.140625" defaultRowHeight="12.75"/>
  <sheetData>
    <row r="1" ht="12.75">
      <c r="A1" s="1" t="s">
        <v>480</v>
      </c>
    </row>
    <row r="5" spans="1:22" ht="12.75">
      <c r="A5" s="2" t="s">
        <v>481</v>
      </c>
      <c r="B5" s="2" t="s">
        <v>482</v>
      </c>
      <c r="D5" s="2" t="s">
        <v>483</v>
      </c>
      <c r="F5" s="2" t="s">
        <v>484</v>
      </c>
      <c r="H5" s="2" t="s">
        <v>485</v>
      </c>
      <c r="J5" s="2" t="s">
        <v>486</v>
      </c>
      <c r="L5" s="2" t="s">
        <v>487</v>
      </c>
      <c r="N5" s="2" t="s">
        <v>488</v>
      </c>
      <c r="P5" s="2" t="s">
        <v>489</v>
      </c>
      <c r="R5" s="2" t="s">
        <v>490</v>
      </c>
      <c r="T5" s="2" t="s">
        <v>491</v>
      </c>
      <c r="V5" s="2" t="s">
        <v>425</v>
      </c>
    </row>
    <row r="6" spans="1:21" ht="12.75">
      <c r="A6" s="2" t="s">
        <v>420</v>
      </c>
      <c r="B6" t="s">
        <v>426</v>
      </c>
      <c r="C6" t="s">
        <v>427</v>
      </c>
      <c r="D6" t="s">
        <v>426</v>
      </c>
      <c r="E6" t="s">
        <v>427</v>
      </c>
      <c r="F6" t="s">
        <v>426</v>
      </c>
      <c r="G6" t="s">
        <v>427</v>
      </c>
      <c r="H6" t="s">
        <v>426</v>
      </c>
      <c r="I6" t="s">
        <v>427</v>
      </c>
      <c r="J6" t="s">
        <v>426</v>
      </c>
      <c r="K6" t="s">
        <v>427</v>
      </c>
      <c r="L6" t="s">
        <v>426</v>
      </c>
      <c r="M6" t="s">
        <v>427</v>
      </c>
      <c r="N6" t="s">
        <v>426</v>
      </c>
      <c r="O6" t="s">
        <v>427</v>
      </c>
      <c r="P6" t="s">
        <v>426</v>
      </c>
      <c r="Q6" t="s">
        <v>427</v>
      </c>
      <c r="R6" t="s">
        <v>426</v>
      </c>
      <c r="S6" t="s">
        <v>427</v>
      </c>
      <c r="T6" t="s">
        <v>426</v>
      </c>
      <c r="U6" t="s">
        <v>427</v>
      </c>
    </row>
    <row r="7" spans="1:22" ht="12.75">
      <c r="A7" t="s">
        <v>428</v>
      </c>
      <c r="B7" s="4">
        <v>0</v>
      </c>
      <c r="C7" s="4">
        <v>0</v>
      </c>
      <c r="D7" s="4">
        <v>0</v>
      </c>
      <c r="E7" s="4">
        <v>0</v>
      </c>
      <c r="F7" s="4">
        <v>0</v>
      </c>
      <c r="G7" s="4">
        <v>0</v>
      </c>
      <c r="H7" s="4">
        <v>0</v>
      </c>
      <c r="I7" s="4">
        <v>0</v>
      </c>
      <c r="J7" s="4">
        <v>1</v>
      </c>
      <c r="K7" s="4">
        <v>0</v>
      </c>
      <c r="L7" s="4">
        <v>0</v>
      </c>
      <c r="M7" s="4">
        <v>0</v>
      </c>
      <c r="N7" s="4">
        <v>0</v>
      </c>
      <c r="O7" s="4">
        <v>0</v>
      </c>
      <c r="P7" s="4">
        <v>0</v>
      </c>
      <c r="Q7" s="4">
        <v>0</v>
      </c>
      <c r="R7" s="4">
        <v>0</v>
      </c>
      <c r="S7" s="4">
        <v>0</v>
      </c>
      <c r="T7" s="4">
        <v>0</v>
      </c>
      <c r="U7" s="4">
        <v>0</v>
      </c>
      <c r="V7" s="6">
        <f>SUM(B7:U7)</f>
        <v>4</v>
      </c>
    </row>
    <row r="8" spans="1:22" ht="12.75">
      <c r="A8" t="s">
        <v>429</v>
      </c>
      <c r="B8" s="4">
        <v>0</v>
      </c>
      <c r="C8" s="4">
        <v>0</v>
      </c>
      <c r="D8" s="4">
        <v>0</v>
      </c>
      <c r="E8" s="4">
        <v>0</v>
      </c>
      <c r="F8" s="4">
        <v>0</v>
      </c>
      <c r="G8" s="4">
        <v>0</v>
      </c>
      <c r="H8" s="4">
        <v>0</v>
      </c>
      <c r="I8" s="4">
        <v>0</v>
      </c>
      <c r="J8" s="4">
        <v>1</v>
      </c>
      <c r="K8" s="4">
        <v>0</v>
      </c>
      <c r="L8" s="4">
        <v>0</v>
      </c>
      <c r="M8" s="4">
        <v>0</v>
      </c>
      <c r="N8" s="4">
        <v>0</v>
      </c>
      <c r="O8" s="4">
        <v>0</v>
      </c>
      <c r="P8" s="4">
        <v>1</v>
      </c>
      <c r="Q8" s="4">
        <v>0</v>
      </c>
      <c r="R8" s="4">
        <v>0</v>
      </c>
      <c r="S8" s="4">
        <v>0</v>
      </c>
      <c r="T8" s="4">
        <v>0</v>
      </c>
      <c r="U8" s="4">
        <v>0</v>
      </c>
      <c r="V8" s="6">
        <f>SUM(B8:U8)</f>
        <v>4</v>
      </c>
    </row>
    <row r="9" spans="1:22" ht="12.75">
      <c r="A9" t="s">
        <v>430</v>
      </c>
      <c r="B9" s="4">
        <v>0</v>
      </c>
      <c r="C9" s="4">
        <v>0</v>
      </c>
      <c r="D9" s="4">
        <v>0</v>
      </c>
      <c r="E9" s="4">
        <v>1</v>
      </c>
      <c r="F9" s="4">
        <v>0</v>
      </c>
      <c r="G9" s="4">
        <v>0</v>
      </c>
      <c r="H9" s="4">
        <v>0</v>
      </c>
      <c r="I9" s="4">
        <v>0</v>
      </c>
      <c r="J9" s="4">
        <v>0</v>
      </c>
      <c r="K9" s="4">
        <v>0</v>
      </c>
      <c r="L9" s="4">
        <v>0</v>
      </c>
      <c r="M9" s="4">
        <v>0</v>
      </c>
      <c r="N9" s="4">
        <v>0</v>
      </c>
      <c r="O9" s="4">
        <v>0</v>
      </c>
      <c r="P9" s="4">
        <v>0</v>
      </c>
      <c r="Q9" s="4">
        <v>0</v>
      </c>
      <c r="R9" s="4">
        <v>0</v>
      </c>
      <c r="S9" s="4">
        <v>0</v>
      </c>
      <c r="T9" s="4">
        <v>0</v>
      </c>
      <c r="U9" s="4">
        <v>0</v>
      </c>
      <c r="V9" s="6">
        <f>SUM(B9:U9)</f>
        <v>4</v>
      </c>
    </row>
    <row r="10" spans="1:22" ht="12.75">
      <c r="A10" t="s">
        <v>431</v>
      </c>
      <c r="B10" s="4">
        <v>0</v>
      </c>
      <c r="C10" s="4">
        <v>1</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6">
        <f>SUM(B10:U10)</f>
        <v>4</v>
      </c>
    </row>
    <row r="11" spans="1:22" ht="12.75">
      <c r="A11" t="s">
        <v>432</v>
      </c>
      <c r="B11" s="4">
        <v>0</v>
      </c>
      <c r="C11" s="4">
        <v>0</v>
      </c>
      <c r="D11" s="4">
        <v>0</v>
      </c>
      <c r="E11" s="4">
        <v>0</v>
      </c>
      <c r="F11" s="4">
        <v>0</v>
      </c>
      <c r="G11" s="4">
        <v>0</v>
      </c>
      <c r="H11" s="4">
        <v>0</v>
      </c>
      <c r="I11" s="4">
        <v>0</v>
      </c>
      <c r="J11" s="4">
        <v>0</v>
      </c>
      <c r="K11" s="4">
        <v>1</v>
      </c>
      <c r="L11" s="4">
        <v>1</v>
      </c>
      <c r="M11" s="4">
        <v>0</v>
      </c>
      <c r="N11" s="4">
        <v>0</v>
      </c>
      <c r="O11" s="4">
        <v>0</v>
      </c>
      <c r="P11" s="4">
        <v>0</v>
      </c>
      <c r="Q11" s="4">
        <v>0</v>
      </c>
      <c r="R11" s="4">
        <v>0</v>
      </c>
      <c r="S11" s="4">
        <v>0</v>
      </c>
      <c r="T11" s="4">
        <v>0</v>
      </c>
      <c r="U11" s="4">
        <v>0</v>
      </c>
      <c r="V11" s="6">
        <f>SUM(B11:U11)</f>
        <v>4</v>
      </c>
    </row>
    <row r="12" spans="1:22" ht="12.75">
      <c r="A12" t="s">
        <v>433</v>
      </c>
      <c r="B12" s="4">
        <v>0</v>
      </c>
      <c r="C12" s="4">
        <v>0</v>
      </c>
      <c r="D12" s="4">
        <v>0</v>
      </c>
      <c r="E12" s="4">
        <v>0</v>
      </c>
      <c r="F12" s="4">
        <v>0</v>
      </c>
      <c r="G12" s="4">
        <v>0</v>
      </c>
      <c r="H12" s="4">
        <v>0</v>
      </c>
      <c r="I12" s="4">
        <v>0</v>
      </c>
      <c r="J12" s="4">
        <v>0</v>
      </c>
      <c r="K12" s="4">
        <v>1</v>
      </c>
      <c r="L12" s="4">
        <v>0</v>
      </c>
      <c r="M12" s="4">
        <v>0</v>
      </c>
      <c r="N12" s="4">
        <v>0</v>
      </c>
      <c r="O12" s="4">
        <v>0</v>
      </c>
      <c r="P12" s="4">
        <v>1</v>
      </c>
      <c r="Q12" s="4">
        <v>0</v>
      </c>
      <c r="R12" s="4">
        <v>0</v>
      </c>
      <c r="S12" s="4">
        <v>0</v>
      </c>
      <c r="T12" s="4">
        <v>0</v>
      </c>
      <c r="U12" s="4">
        <v>0</v>
      </c>
      <c r="V12" s="6">
        <f>SUM(B12:U12)</f>
        <v>4</v>
      </c>
    </row>
    <row r="13" spans="1:22" ht="12.75">
      <c r="A13" t="s">
        <v>434</v>
      </c>
      <c r="B13" s="4">
        <v>0</v>
      </c>
      <c r="C13" s="4">
        <v>0</v>
      </c>
      <c r="D13" s="4">
        <v>0</v>
      </c>
      <c r="E13" s="4">
        <v>0</v>
      </c>
      <c r="F13" s="4">
        <v>0</v>
      </c>
      <c r="G13" s="4">
        <v>0</v>
      </c>
      <c r="H13" s="4">
        <v>0</v>
      </c>
      <c r="I13" s="4">
        <v>0</v>
      </c>
      <c r="J13" s="4">
        <v>1</v>
      </c>
      <c r="K13" s="4">
        <v>0</v>
      </c>
      <c r="L13" s="4">
        <v>0</v>
      </c>
      <c r="M13" s="4">
        <v>0</v>
      </c>
      <c r="N13" s="4">
        <v>0</v>
      </c>
      <c r="O13" s="4">
        <v>0</v>
      </c>
      <c r="P13" s="4">
        <v>0</v>
      </c>
      <c r="Q13" s="4">
        <v>0</v>
      </c>
      <c r="R13" s="4">
        <v>0</v>
      </c>
      <c r="S13" s="4">
        <v>0</v>
      </c>
      <c r="T13" s="4">
        <v>0</v>
      </c>
      <c r="U13" s="4">
        <v>0</v>
      </c>
      <c r="V13" s="6">
        <f>SUM(B13:U13)</f>
        <v>4</v>
      </c>
    </row>
    <row r="14" spans="1:22" ht="12.75">
      <c r="A14" s="2" t="s">
        <v>425</v>
      </c>
      <c r="B14" s="6">
        <f>SUM(B7:B13)</f>
        <v>4</v>
      </c>
      <c r="C14" s="6">
        <f>SUM(C7:C13)</f>
        <v>4</v>
      </c>
      <c r="D14" s="6">
        <f>SUM(D7:D13)</f>
        <v>4</v>
      </c>
      <c r="E14" s="6">
        <f>SUM(E7:E13)</f>
        <v>4</v>
      </c>
      <c r="F14" s="6">
        <f>SUM(F7:F13)</f>
        <v>4</v>
      </c>
      <c r="G14" s="6">
        <f>SUM(G7:G13)</f>
        <v>4</v>
      </c>
      <c r="H14" s="6">
        <f>SUM(H7:H13)</f>
        <v>4</v>
      </c>
      <c r="I14" s="6">
        <f>SUM(I7:I13)</f>
        <v>4</v>
      </c>
      <c r="J14" s="6">
        <f>SUM(J7:J13)</f>
        <v>4</v>
      </c>
      <c r="K14" s="6">
        <f>SUM(K7:K13)</f>
        <v>4</v>
      </c>
      <c r="L14" s="6">
        <f>SUM(L7:L13)</f>
        <v>4</v>
      </c>
      <c r="M14" s="6">
        <f>SUM(M7:M13)</f>
        <v>4</v>
      </c>
      <c r="N14" s="6">
        <f>SUM(N7:N13)</f>
        <v>4</v>
      </c>
      <c r="O14" s="6">
        <f>SUM(O7:O13)</f>
        <v>4</v>
      </c>
      <c r="P14" s="6">
        <f>SUM(P7:P13)</f>
        <v>4</v>
      </c>
      <c r="Q14" s="6">
        <f>SUM(Q7:Q13)</f>
        <v>4</v>
      </c>
      <c r="R14" s="6">
        <f>SUM(R7:R13)</f>
        <v>4</v>
      </c>
      <c r="S14" s="6">
        <f>SUM(S7:S13)</f>
        <v>4</v>
      </c>
      <c r="T14" s="6">
        <f>SUM(T7:T13)</f>
        <v>4</v>
      </c>
      <c r="U14" s="6">
        <f>SUM(U7:U13)</f>
        <v>4</v>
      </c>
      <c r="V14" s="6">
        <f>SUM(V7:V13)</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85</v>
      </c>
    </row>
    <row r="3" ht="12.75">
      <c r="A3" s="2" t="s">
        <v>86</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Z14"/>
  <sheetViews>
    <sheetView workbookViewId="0" topLeftCell="A1">
      <selection activeCell="A1" sqref="A1"/>
    </sheetView>
  </sheetViews>
  <sheetFormatPr defaultColWidth="9.140625" defaultRowHeight="12.75"/>
  <sheetData>
    <row r="1" ht="12.75">
      <c r="A1" s="1" t="s">
        <v>492</v>
      </c>
    </row>
    <row r="5" spans="1:26" ht="12.75">
      <c r="A5" s="2" t="s">
        <v>493</v>
      </c>
      <c r="B5" s="2" t="s">
        <v>494</v>
      </c>
      <c r="D5" s="2" t="s">
        <v>495</v>
      </c>
      <c r="F5" s="2" t="s">
        <v>496</v>
      </c>
      <c r="H5" s="2" t="s">
        <v>497</v>
      </c>
      <c r="J5" s="2" t="s">
        <v>498</v>
      </c>
      <c r="L5" s="2" t="s">
        <v>499</v>
      </c>
      <c r="N5" s="2" t="s">
        <v>500</v>
      </c>
      <c r="P5" s="2" t="s">
        <v>501</v>
      </c>
      <c r="R5" s="2" t="s">
        <v>502</v>
      </c>
      <c r="T5" s="2" t="s">
        <v>503</v>
      </c>
      <c r="V5" s="2" t="s">
        <v>504</v>
      </c>
      <c r="X5" s="2" t="s">
        <v>505</v>
      </c>
      <c r="Z5" s="2" t="s">
        <v>425</v>
      </c>
    </row>
    <row r="6" spans="1:25" ht="12.75">
      <c r="A6" s="2" t="s">
        <v>420</v>
      </c>
      <c r="B6" t="s">
        <v>426</v>
      </c>
      <c r="C6" t="s">
        <v>427</v>
      </c>
      <c r="D6" t="s">
        <v>426</v>
      </c>
      <c r="E6" t="s">
        <v>427</v>
      </c>
      <c r="F6" t="s">
        <v>426</v>
      </c>
      <c r="G6" t="s">
        <v>427</v>
      </c>
      <c r="H6" t="s">
        <v>426</v>
      </c>
      <c r="I6" t="s">
        <v>427</v>
      </c>
      <c r="J6" t="s">
        <v>426</v>
      </c>
      <c r="K6" t="s">
        <v>427</v>
      </c>
      <c r="L6" t="s">
        <v>426</v>
      </c>
      <c r="M6" t="s">
        <v>427</v>
      </c>
      <c r="N6" t="s">
        <v>426</v>
      </c>
      <c r="O6" t="s">
        <v>427</v>
      </c>
      <c r="P6" t="s">
        <v>426</v>
      </c>
      <c r="Q6" t="s">
        <v>427</v>
      </c>
      <c r="R6" t="s">
        <v>426</v>
      </c>
      <c r="S6" t="s">
        <v>427</v>
      </c>
      <c r="T6" t="s">
        <v>426</v>
      </c>
      <c r="U6" t="s">
        <v>427</v>
      </c>
      <c r="V6" t="s">
        <v>426</v>
      </c>
      <c r="W6" t="s">
        <v>427</v>
      </c>
      <c r="X6" t="s">
        <v>426</v>
      </c>
      <c r="Y6" t="s">
        <v>427</v>
      </c>
    </row>
    <row r="7" spans="1:26" ht="12.75">
      <c r="A7" t="s">
        <v>428</v>
      </c>
      <c r="B7" s="4">
        <v>0</v>
      </c>
      <c r="C7" s="4">
        <v>0</v>
      </c>
      <c r="D7" s="4">
        <v>0</v>
      </c>
      <c r="E7" s="4">
        <v>0</v>
      </c>
      <c r="F7" s="4">
        <v>0</v>
      </c>
      <c r="G7" s="4">
        <v>0</v>
      </c>
      <c r="H7" s="4">
        <v>0</v>
      </c>
      <c r="I7" s="4">
        <v>0</v>
      </c>
      <c r="J7" s="4">
        <v>0</v>
      </c>
      <c r="K7" s="4">
        <v>0</v>
      </c>
      <c r="L7" s="4">
        <v>0</v>
      </c>
      <c r="M7" s="4">
        <v>0</v>
      </c>
      <c r="N7" s="4">
        <v>0</v>
      </c>
      <c r="O7" s="4">
        <v>0</v>
      </c>
      <c r="P7" s="4">
        <v>0</v>
      </c>
      <c r="Q7" s="4">
        <v>0</v>
      </c>
      <c r="R7" s="4">
        <v>1</v>
      </c>
      <c r="S7" s="4">
        <v>0</v>
      </c>
      <c r="T7" s="4">
        <v>0</v>
      </c>
      <c r="U7" s="4">
        <v>0</v>
      </c>
      <c r="V7" s="4">
        <v>0</v>
      </c>
      <c r="W7" s="4">
        <v>0</v>
      </c>
      <c r="X7" s="4">
        <v>0</v>
      </c>
      <c r="Y7" s="4">
        <v>0</v>
      </c>
      <c r="Z7" s="6">
        <f>SUM(B7:Y7)</f>
        <v>4</v>
      </c>
    </row>
    <row r="8" spans="1:26" ht="12.75">
      <c r="A8" t="s">
        <v>429</v>
      </c>
      <c r="B8" s="4">
        <v>0</v>
      </c>
      <c r="C8" s="4">
        <v>0</v>
      </c>
      <c r="D8" s="4">
        <v>0</v>
      </c>
      <c r="E8" s="4">
        <v>0</v>
      </c>
      <c r="F8" s="4">
        <v>0</v>
      </c>
      <c r="G8" s="4">
        <v>0</v>
      </c>
      <c r="H8" s="4">
        <v>0</v>
      </c>
      <c r="I8" s="4">
        <v>0</v>
      </c>
      <c r="J8" s="4">
        <v>0</v>
      </c>
      <c r="K8" s="4">
        <v>0</v>
      </c>
      <c r="L8" s="4">
        <v>0</v>
      </c>
      <c r="M8" s="4">
        <v>0</v>
      </c>
      <c r="N8" s="4">
        <v>0</v>
      </c>
      <c r="O8" s="4">
        <v>0</v>
      </c>
      <c r="P8" s="4">
        <v>0</v>
      </c>
      <c r="Q8" s="4">
        <v>0</v>
      </c>
      <c r="R8" s="4">
        <v>1</v>
      </c>
      <c r="S8" s="4">
        <v>0</v>
      </c>
      <c r="T8" s="4">
        <v>1</v>
      </c>
      <c r="U8" s="4">
        <v>0</v>
      </c>
      <c r="V8" s="4">
        <v>0</v>
      </c>
      <c r="W8" s="4">
        <v>0</v>
      </c>
      <c r="X8" s="4">
        <v>0</v>
      </c>
      <c r="Y8" s="4">
        <v>0</v>
      </c>
      <c r="Z8" s="6">
        <f>SUM(B8:Y8)</f>
        <v>4</v>
      </c>
    </row>
    <row r="9" spans="1:26" ht="12.75">
      <c r="A9" t="s">
        <v>430</v>
      </c>
      <c r="B9" s="4">
        <v>0</v>
      </c>
      <c r="C9" s="4">
        <v>0</v>
      </c>
      <c r="D9" s="4">
        <v>0</v>
      </c>
      <c r="E9" s="4">
        <v>0</v>
      </c>
      <c r="F9" s="4">
        <v>0</v>
      </c>
      <c r="G9" s="4">
        <v>0</v>
      </c>
      <c r="H9" s="4">
        <v>0</v>
      </c>
      <c r="I9" s="4">
        <v>0</v>
      </c>
      <c r="J9" s="4">
        <v>0</v>
      </c>
      <c r="K9" s="4">
        <v>1</v>
      </c>
      <c r="L9" s="4">
        <v>0</v>
      </c>
      <c r="M9" s="4">
        <v>0</v>
      </c>
      <c r="N9" s="4">
        <v>0</v>
      </c>
      <c r="O9" s="4">
        <v>0</v>
      </c>
      <c r="P9" s="4">
        <v>0</v>
      </c>
      <c r="Q9" s="4">
        <v>0</v>
      </c>
      <c r="R9" s="4">
        <v>0</v>
      </c>
      <c r="S9" s="4">
        <v>0</v>
      </c>
      <c r="T9" s="4">
        <v>0</v>
      </c>
      <c r="U9" s="4">
        <v>0</v>
      </c>
      <c r="V9" s="4">
        <v>0</v>
      </c>
      <c r="W9" s="4">
        <v>0</v>
      </c>
      <c r="X9" s="4">
        <v>0</v>
      </c>
      <c r="Y9" s="4">
        <v>0</v>
      </c>
      <c r="Z9" s="6">
        <f>SUM(B9:Y9)</f>
        <v>4</v>
      </c>
    </row>
    <row r="10" spans="1:26" ht="12.75">
      <c r="A10" t="s">
        <v>431</v>
      </c>
      <c r="B10" s="4">
        <v>0</v>
      </c>
      <c r="C10" s="4">
        <v>0</v>
      </c>
      <c r="D10" s="4">
        <v>0</v>
      </c>
      <c r="E10" s="4">
        <v>0</v>
      </c>
      <c r="F10" s="4">
        <v>0</v>
      </c>
      <c r="G10" s="4">
        <v>0</v>
      </c>
      <c r="H10" s="4">
        <v>0</v>
      </c>
      <c r="I10" s="4">
        <v>1</v>
      </c>
      <c r="J10" s="4">
        <v>0</v>
      </c>
      <c r="K10" s="4">
        <v>0</v>
      </c>
      <c r="L10" s="4">
        <v>0</v>
      </c>
      <c r="M10" s="4">
        <v>0</v>
      </c>
      <c r="N10" s="4">
        <v>0</v>
      </c>
      <c r="O10" s="4">
        <v>0</v>
      </c>
      <c r="P10" s="4">
        <v>0</v>
      </c>
      <c r="Q10" s="4">
        <v>0</v>
      </c>
      <c r="R10" s="4">
        <v>0</v>
      </c>
      <c r="S10" s="4">
        <v>0</v>
      </c>
      <c r="T10" s="4">
        <v>0</v>
      </c>
      <c r="U10" s="4">
        <v>0</v>
      </c>
      <c r="V10" s="4">
        <v>0</v>
      </c>
      <c r="W10" s="4">
        <v>0</v>
      </c>
      <c r="X10" s="4">
        <v>0</v>
      </c>
      <c r="Y10" s="4">
        <v>0</v>
      </c>
      <c r="Z10" s="6">
        <f>SUM(B10:Y10)</f>
        <v>4</v>
      </c>
    </row>
    <row r="11" spans="1:26" ht="12.75">
      <c r="A11" t="s">
        <v>432</v>
      </c>
      <c r="B11" s="4">
        <v>0</v>
      </c>
      <c r="C11" s="4">
        <v>0</v>
      </c>
      <c r="D11" s="4">
        <v>0</v>
      </c>
      <c r="E11" s="4">
        <v>0</v>
      </c>
      <c r="F11" s="4">
        <v>0</v>
      </c>
      <c r="G11" s="4">
        <v>0</v>
      </c>
      <c r="H11" s="4">
        <v>0</v>
      </c>
      <c r="I11" s="4">
        <v>0</v>
      </c>
      <c r="J11" s="4">
        <v>0</v>
      </c>
      <c r="K11" s="4">
        <v>0</v>
      </c>
      <c r="L11" s="4">
        <v>0</v>
      </c>
      <c r="M11" s="4">
        <v>0</v>
      </c>
      <c r="N11" s="4">
        <v>0</v>
      </c>
      <c r="O11" s="4">
        <v>1</v>
      </c>
      <c r="P11" s="4">
        <v>0</v>
      </c>
      <c r="Q11" s="4">
        <v>0</v>
      </c>
      <c r="R11" s="4">
        <v>0</v>
      </c>
      <c r="S11" s="4">
        <v>0</v>
      </c>
      <c r="T11" s="4">
        <v>1</v>
      </c>
      <c r="U11" s="4">
        <v>0</v>
      </c>
      <c r="V11" s="4">
        <v>0</v>
      </c>
      <c r="W11" s="4">
        <v>0</v>
      </c>
      <c r="X11" s="4">
        <v>0</v>
      </c>
      <c r="Y11" s="4">
        <v>0</v>
      </c>
      <c r="Z11" s="6">
        <f>SUM(B11:Y11)</f>
        <v>4</v>
      </c>
    </row>
    <row r="12" spans="1:26" ht="12.75">
      <c r="A12" t="s">
        <v>433</v>
      </c>
      <c r="B12" s="4">
        <v>0</v>
      </c>
      <c r="C12" s="4">
        <v>0</v>
      </c>
      <c r="D12" s="4">
        <v>0</v>
      </c>
      <c r="E12" s="4">
        <v>0</v>
      </c>
      <c r="F12" s="4">
        <v>0</v>
      </c>
      <c r="G12" s="4">
        <v>0</v>
      </c>
      <c r="H12" s="4">
        <v>0</v>
      </c>
      <c r="I12" s="4">
        <v>0</v>
      </c>
      <c r="J12" s="4">
        <v>0</v>
      </c>
      <c r="K12" s="4">
        <v>0</v>
      </c>
      <c r="L12" s="4">
        <v>0</v>
      </c>
      <c r="M12" s="4">
        <v>0</v>
      </c>
      <c r="N12" s="4">
        <v>0</v>
      </c>
      <c r="O12" s="4">
        <v>0</v>
      </c>
      <c r="P12" s="4">
        <v>0</v>
      </c>
      <c r="Q12" s="4">
        <v>0</v>
      </c>
      <c r="R12" s="4">
        <v>1</v>
      </c>
      <c r="S12" s="4">
        <v>0</v>
      </c>
      <c r="T12" s="4">
        <v>0</v>
      </c>
      <c r="U12" s="4">
        <v>1</v>
      </c>
      <c r="V12" s="4">
        <v>0</v>
      </c>
      <c r="W12" s="4">
        <v>0</v>
      </c>
      <c r="X12" s="4">
        <v>0</v>
      </c>
      <c r="Y12" s="4">
        <v>0</v>
      </c>
      <c r="Z12" s="6">
        <f>SUM(B12:Y12)</f>
        <v>4</v>
      </c>
    </row>
    <row r="13" spans="1:26" ht="12.75">
      <c r="A13" t="s">
        <v>434</v>
      </c>
      <c r="B13" s="4">
        <v>0</v>
      </c>
      <c r="C13" s="4">
        <v>0</v>
      </c>
      <c r="D13" s="4">
        <v>0</v>
      </c>
      <c r="E13" s="4">
        <v>0</v>
      </c>
      <c r="F13" s="4">
        <v>0</v>
      </c>
      <c r="G13" s="4">
        <v>0</v>
      </c>
      <c r="H13" s="4">
        <v>0</v>
      </c>
      <c r="I13" s="4">
        <v>0</v>
      </c>
      <c r="J13" s="4">
        <v>0</v>
      </c>
      <c r="K13" s="4">
        <v>0</v>
      </c>
      <c r="L13" s="4">
        <v>0</v>
      </c>
      <c r="M13" s="4">
        <v>0</v>
      </c>
      <c r="N13" s="4">
        <v>0</v>
      </c>
      <c r="O13" s="4">
        <v>0</v>
      </c>
      <c r="P13" s="4">
        <v>1</v>
      </c>
      <c r="Q13" s="4">
        <v>0</v>
      </c>
      <c r="R13" s="4">
        <v>0</v>
      </c>
      <c r="S13" s="4">
        <v>0</v>
      </c>
      <c r="T13" s="4">
        <v>0</v>
      </c>
      <c r="U13" s="4">
        <v>0</v>
      </c>
      <c r="V13" s="4">
        <v>0</v>
      </c>
      <c r="W13" s="4">
        <v>0</v>
      </c>
      <c r="X13" s="4">
        <v>0</v>
      </c>
      <c r="Y13" s="4">
        <v>0</v>
      </c>
      <c r="Z13" s="6">
        <f>SUM(B13:Y13)</f>
        <v>4</v>
      </c>
    </row>
    <row r="14" spans="1:26" ht="12.75">
      <c r="A14" s="2" t="s">
        <v>425</v>
      </c>
      <c r="B14" s="6">
        <f>SUM(B7:B13)</f>
        <v>4</v>
      </c>
      <c r="C14" s="6">
        <f>SUM(C7:C13)</f>
        <v>4</v>
      </c>
      <c r="D14" s="6">
        <f>SUM(D7:D13)</f>
        <v>4</v>
      </c>
      <c r="E14" s="6">
        <f>SUM(E7:E13)</f>
        <v>4</v>
      </c>
      <c r="F14" s="6">
        <f>SUM(F7:F13)</f>
        <v>4</v>
      </c>
      <c r="G14" s="6">
        <f>SUM(G7:G13)</f>
        <v>4</v>
      </c>
      <c r="H14" s="6">
        <f>SUM(H7:H13)</f>
        <v>4</v>
      </c>
      <c r="I14" s="6">
        <f>SUM(I7:I13)</f>
        <v>4</v>
      </c>
      <c r="J14" s="6">
        <f>SUM(J7:J13)</f>
        <v>4</v>
      </c>
      <c r="K14" s="6">
        <f>SUM(K7:K13)</f>
        <v>4</v>
      </c>
      <c r="L14" s="6">
        <f>SUM(L7:L13)</f>
        <v>4</v>
      </c>
      <c r="M14" s="6">
        <f>SUM(M7:M13)</f>
        <v>4</v>
      </c>
      <c r="N14" s="6">
        <f>SUM(N7:N13)</f>
        <v>4</v>
      </c>
      <c r="O14" s="6">
        <f>SUM(O7:O13)</f>
        <v>4</v>
      </c>
      <c r="P14" s="6">
        <f>SUM(P7:P13)</f>
        <v>4</v>
      </c>
      <c r="Q14" s="6">
        <f>SUM(Q7:Q13)</f>
        <v>4</v>
      </c>
      <c r="R14" s="6">
        <f>SUM(R7:R13)</f>
        <v>4</v>
      </c>
      <c r="S14" s="6">
        <f>SUM(S7:S13)</f>
        <v>4</v>
      </c>
      <c r="T14" s="6">
        <f>SUM(T7:T13)</f>
        <v>4</v>
      </c>
      <c r="U14" s="6">
        <f>SUM(U7:U13)</f>
        <v>4</v>
      </c>
      <c r="V14" s="6">
        <f>SUM(V7:V13)</f>
        <v>4</v>
      </c>
      <c r="W14" s="6">
        <f>SUM(W7:W13)</f>
        <v>4</v>
      </c>
      <c r="X14" s="6">
        <f>SUM(X7:X13)</f>
        <v>4</v>
      </c>
      <c r="Y14" s="6">
        <f>SUM(Y7:Y13)</f>
        <v>4</v>
      </c>
      <c r="Z14" s="6">
        <f>SUM(Z7:Z13)</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2.75"/>
  <sheetData>
    <row r="1" ht="12.75">
      <c r="A1" s="1" t="s">
        <v>506</v>
      </c>
    </row>
    <row r="5" spans="2:14" ht="12.75">
      <c r="B5" s="2" t="s">
        <v>507</v>
      </c>
      <c r="D5" s="2" t="s">
        <v>508</v>
      </c>
      <c r="F5" s="2" t="s">
        <v>509</v>
      </c>
      <c r="H5" s="2" t="s">
        <v>510</v>
      </c>
      <c r="J5" s="2" t="s">
        <v>511</v>
      </c>
      <c r="L5" s="2" t="s">
        <v>512</v>
      </c>
      <c r="N5" s="2" t="s">
        <v>479</v>
      </c>
    </row>
    <row r="6" spans="1:13" ht="12.75">
      <c r="A6" s="2" t="s">
        <v>420</v>
      </c>
      <c r="B6" t="s">
        <v>426</v>
      </c>
      <c r="C6" t="s">
        <v>427</v>
      </c>
      <c r="D6" t="s">
        <v>426</v>
      </c>
      <c r="E6" t="s">
        <v>427</v>
      </c>
      <c r="F6" t="s">
        <v>426</v>
      </c>
      <c r="G6" t="s">
        <v>427</v>
      </c>
      <c r="H6" t="s">
        <v>426</v>
      </c>
      <c r="I6" t="s">
        <v>427</v>
      </c>
      <c r="J6" t="s">
        <v>426</v>
      </c>
      <c r="K6" t="s">
        <v>427</v>
      </c>
      <c r="L6" t="s">
        <v>426</v>
      </c>
      <c r="M6" t="s">
        <v>427</v>
      </c>
    </row>
    <row r="7" spans="1:14" ht="12.75">
      <c r="A7" t="s">
        <v>428</v>
      </c>
      <c r="B7" s="4">
        <v>0</v>
      </c>
      <c r="C7" s="4">
        <v>0</v>
      </c>
      <c r="D7" s="4">
        <v>0</v>
      </c>
      <c r="E7" s="4">
        <v>0</v>
      </c>
      <c r="F7" s="4">
        <v>0</v>
      </c>
      <c r="G7" s="4">
        <v>0</v>
      </c>
      <c r="H7" s="4">
        <v>1</v>
      </c>
      <c r="I7" s="4">
        <v>0</v>
      </c>
      <c r="J7" s="4">
        <v>0</v>
      </c>
      <c r="K7" s="4">
        <v>0</v>
      </c>
      <c r="L7" s="4">
        <v>0</v>
      </c>
      <c r="M7" s="4">
        <v>0</v>
      </c>
      <c r="N7" s="6">
        <f>SUM(B7:M7)</f>
        <v>4</v>
      </c>
    </row>
    <row r="8" spans="1:14" ht="12.75">
      <c r="A8" t="s">
        <v>429</v>
      </c>
      <c r="B8" s="4">
        <v>0</v>
      </c>
      <c r="C8" s="4">
        <v>0</v>
      </c>
      <c r="D8" s="4">
        <v>2</v>
      </c>
      <c r="E8" s="4">
        <v>0</v>
      </c>
      <c r="F8" s="4">
        <v>0</v>
      </c>
      <c r="G8" s="4">
        <v>0</v>
      </c>
      <c r="H8" s="4">
        <v>0</v>
      </c>
      <c r="I8" s="4">
        <v>0</v>
      </c>
      <c r="J8" s="4">
        <v>0</v>
      </c>
      <c r="K8" s="4">
        <v>0</v>
      </c>
      <c r="L8" s="4">
        <v>0</v>
      </c>
      <c r="M8" s="4">
        <v>0</v>
      </c>
      <c r="N8" s="6">
        <f>SUM(B8:M8)</f>
        <v>4</v>
      </c>
    </row>
    <row r="9" spans="1:14" ht="12.75">
      <c r="A9" t="s">
        <v>430</v>
      </c>
      <c r="B9" s="4">
        <v>0</v>
      </c>
      <c r="C9" s="4">
        <v>0</v>
      </c>
      <c r="D9" s="4">
        <v>0</v>
      </c>
      <c r="E9" s="4">
        <v>0</v>
      </c>
      <c r="F9" s="4">
        <v>0</v>
      </c>
      <c r="G9" s="4">
        <v>1</v>
      </c>
      <c r="H9" s="4">
        <v>0</v>
      </c>
      <c r="I9" s="4">
        <v>0</v>
      </c>
      <c r="J9" s="4">
        <v>0</v>
      </c>
      <c r="K9" s="4">
        <v>0</v>
      </c>
      <c r="L9" s="4">
        <v>0</v>
      </c>
      <c r="M9" s="4">
        <v>0</v>
      </c>
      <c r="N9" s="6">
        <f>SUM(B9:M9)</f>
        <v>4</v>
      </c>
    </row>
    <row r="10" spans="1:14" ht="12.75">
      <c r="A10" t="s">
        <v>431</v>
      </c>
      <c r="B10" s="4">
        <v>0</v>
      </c>
      <c r="C10" s="4">
        <v>0</v>
      </c>
      <c r="D10" s="4">
        <v>0</v>
      </c>
      <c r="E10" s="4">
        <v>0</v>
      </c>
      <c r="F10" s="4">
        <v>0</v>
      </c>
      <c r="G10" s="4">
        <v>0</v>
      </c>
      <c r="H10" s="4">
        <v>0</v>
      </c>
      <c r="I10" s="4">
        <v>1</v>
      </c>
      <c r="J10" s="4">
        <v>0</v>
      </c>
      <c r="K10" s="4">
        <v>0</v>
      </c>
      <c r="L10" s="4">
        <v>0</v>
      </c>
      <c r="M10" s="4">
        <v>0</v>
      </c>
      <c r="N10" s="6">
        <f>SUM(B10:M10)</f>
        <v>4</v>
      </c>
    </row>
    <row r="11" spans="1:14" ht="12.75">
      <c r="A11" t="s">
        <v>432</v>
      </c>
      <c r="B11" s="4">
        <v>0</v>
      </c>
      <c r="C11" s="4">
        <v>0</v>
      </c>
      <c r="D11" s="4">
        <v>1</v>
      </c>
      <c r="E11" s="4">
        <v>1</v>
      </c>
      <c r="F11" s="4">
        <v>0</v>
      </c>
      <c r="G11" s="4">
        <v>0</v>
      </c>
      <c r="H11" s="4">
        <v>0</v>
      </c>
      <c r="I11" s="4">
        <v>0</v>
      </c>
      <c r="J11" s="4">
        <v>0</v>
      </c>
      <c r="K11" s="4">
        <v>0</v>
      </c>
      <c r="L11" s="4">
        <v>0</v>
      </c>
      <c r="M11" s="4">
        <v>0</v>
      </c>
      <c r="N11" s="6">
        <f>SUM(B11:M11)</f>
        <v>4</v>
      </c>
    </row>
    <row r="12" spans="1:14" ht="12.75">
      <c r="A12" t="s">
        <v>433</v>
      </c>
      <c r="B12" s="4">
        <v>1</v>
      </c>
      <c r="C12" s="4">
        <v>0</v>
      </c>
      <c r="D12" s="4">
        <v>0</v>
      </c>
      <c r="E12" s="4">
        <v>1</v>
      </c>
      <c r="F12" s="4">
        <v>0</v>
      </c>
      <c r="G12" s="4">
        <v>0</v>
      </c>
      <c r="H12" s="4">
        <v>0</v>
      </c>
      <c r="I12" s="4">
        <v>0</v>
      </c>
      <c r="J12" s="4">
        <v>0</v>
      </c>
      <c r="K12" s="4">
        <v>0</v>
      </c>
      <c r="L12" s="4">
        <v>0</v>
      </c>
      <c r="M12" s="4">
        <v>0</v>
      </c>
      <c r="N12" s="6">
        <f>SUM(B12:M12)</f>
        <v>4</v>
      </c>
    </row>
    <row r="13" spans="1:14" ht="12.75">
      <c r="A13" t="s">
        <v>434</v>
      </c>
      <c r="B13" s="4">
        <v>1</v>
      </c>
      <c r="C13" s="4">
        <v>0</v>
      </c>
      <c r="D13" s="4">
        <v>0</v>
      </c>
      <c r="E13" s="4">
        <v>0</v>
      </c>
      <c r="F13" s="4">
        <v>0</v>
      </c>
      <c r="G13" s="4">
        <v>0</v>
      </c>
      <c r="H13" s="4">
        <v>0</v>
      </c>
      <c r="I13" s="4">
        <v>0</v>
      </c>
      <c r="J13" s="4">
        <v>0</v>
      </c>
      <c r="K13" s="4">
        <v>0</v>
      </c>
      <c r="L13" s="4">
        <v>0</v>
      </c>
      <c r="M13" s="4">
        <v>0</v>
      </c>
      <c r="N13" s="6">
        <f>SUM(B13:M13)</f>
        <v>4</v>
      </c>
    </row>
    <row r="14" spans="1:14" ht="12.75">
      <c r="A14" s="2" t="s">
        <v>425</v>
      </c>
      <c r="B14" s="6">
        <f>SUM(B7:B13)</f>
        <v>4</v>
      </c>
      <c r="C14" s="6">
        <f>SUM(C7:C13)</f>
        <v>4</v>
      </c>
      <c r="D14" s="6">
        <f>SUM(D7:D13)</f>
        <v>4</v>
      </c>
      <c r="E14" s="6">
        <f>SUM(E7:E13)</f>
        <v>4</v>
      </c>
      <c r="F14" s="6">
        <f>SUM(F7:F13)</f>
        <v>4</v>
      </c>
      <c r="G14" s="6">
        <f>SUM(G7:G13)</f>
        <v>4</v>
      </c>
      <c r="H14" s="6">
        <f>SUM(H7:H13)</f>
        <v>4</v>
      </c>
      <c r="I14" s="6">
        <f>SUM(I7:I13)</f>
        <v>4</v>
      </c>
      <c r="J14" s="6">
        <f>SUM(J7:J13)</f>
        <v>4</v>
      </c>
      <c r="K14" s="6">
        <f>SUM(K7:K13)</f>
        <v>4</v>
      </c>
      <c r="L14" s="6">
        <f>SUM(L7:L13)</f>
        <v>4</v>
      </c>
      <c r="M14" s="6">
        <f>SUM(M7:M13)</f>
        <v>4</v>
      </c>
      <c r="N14" s="6">
        <f>SUM(N7:N13)</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V16"/>
  <sheetViews>
    <sheetView workbookViewId="0" topLeftCell="A1">
      <selection activeCell="A1" sqref="A1"/>
    </sheetView>
  </sheetViews>
  <sheetFormatPr defaultColWidth="9.140625" defaultRowHeight="12.75"/>
  <sheetData>
    <row r="1" ht="12.75">
      <c r="A1" s="1" t="s">
        <v>513</v>
      </c>
    </row>
    <row r="5" spans="2:22" ht="12.75">
      <c r="B5" s="2" t="s">
        <v>128</v>
      </c>
      <c r="D5" s="2" t="s">
        <v>514</v>
      </c>
      <c r="F5" s="2" t="s">
        <v>515</v>
      </c>
      <c r="H5" s="2" t="s">
        <v>516</v>
      </c>
      <c r="J5" s="2" t="s">
        <v>517</v>
      </c>
      <c r="L5" s="2" t="s">
        <v>518</v>
      </c>
      <c r="N5" s="2" t="s">
        <v>519</v>
      </c>
      <c r="P5" s="2" t="s">
        <v>520</v>
      </c>
      <c r="R5" s="2" t="s">
        <v>521</v>
      </c>
      <c r="T5" s="2" t="s">
        <v>522</v>
      </c>
      <c r="V5" s="2" t="s">
        <v>425</v>
      </c>
    </row>
    <row r="6" spans="1:21" ht="12.75">
      <c r="A6" s="2" t="s">
        <v>420</v>
      </c>
      <c r="B6" t="s">
        <v>426</v>
      </c>
      <c r="C6" t="s">
        <v>427</v>
      </c>
      <c r="D6" t="s">
        <v>426</v>
      </c>
      <c r="E6" t="s">
        <v>427</v>
      </c>
      <c r="F6" t="s">
        <v>426</v>
      </c>
      <c r="G6" t="s">
        <v>427</v>
      </c>
      <c r="H6" t="s">
        <v>426</v>
      </c>
      <c r="I6" t="s">
        <v>427</v>
      </c>
      <c r="J6" t="s">
        <v>426</v>
      </c>
      <c r="K6" t="s">
        <v>427</v>
      </c>
      <c r="L6" t="s">
        <v>426</v>
      </c>
      <c r="M6" t="s">
        <v>427</v>
      </c>
      <c r="N6" t="s">
        <v>426</v>
      </c>
      <c r="O6" t="s">
        <v>427</v>
      </c>
      <c r="P6" t="s">
        <v>426</v>
      </c>
      <c r="Q6" t="s">
        <v>427</v>
      </c>
      <c r="R6" t="s">
        <v>426</v>
      </c>
      <c r="S6" t="s">
        <v>427</v>
      </c>
      <c r="T6" t="s">
        <v>426</v>
      </c>
      <c r="U6" t="s">
        <v>427</v>
      </c>
    </row>
    <row r="7" spans="1:22" ht="12.75">
      <c r="A7" t="s">
        <v>428</v>
      </c>
      <c r="B7" s="4">
        <v>31</v>
      </c>
      <c r="C7" s="4">
        <v>0</v>
      </c>
      <c r="D7" s="4">
        <v>0</v>
      </c>
      <c r="E7" s="4">
        <v>0</v>
      </c>
      <c r="F7" s="4">
        <v>0</v>
      </c>
      <c r="G7" s="4">
        <v>0</v>
      </c>
      <c r="H7" s="4">
        <v>0</v>
      </c>
      <c r="I7" s="4">
        <v>0</v>
      </c>
      <c r="J7" s="4">
        <v>0</v>
      </c>
      <c r="K7" s="4">
        <v>0</v>
      </c>
      <c r="L7" s="4">
        <v>3</v>
      </c>
      <c r="M7" s="4">
        <v>0</v>
      </c>
      <c r="N7" s="4">
        <v>0</v>
      </c>
      <c r="O7" s="4">
        <v>0</v>
      </c>
      <c r="P7" s="4">
        <v>0</v>
      </c>
      <c r="Q7" s="4">
        <v>0</v>
      </c>
      <c r="R7" s="4">
        <v>0</v>
      </c>
      <c r="S7" s="4">
        <v>0</v>
      </c>
      <c r="T7" s="4">
        <v>5</v>
      </c>
      <c r="U7" s="4">
        <v>0</v>
      </c>
      <c r="V7" s="6">
        <f>SUM(B7:U7)</f>
        <v>4</v>
      </c>
    </row>
    <row r="8" spans="1:22" ht="12.75">
      <c r="A8" t="s">
        <v>429</v>
      </c>
      <c r="B8" s="4">
        <v>58</v>
      </c>
      <c r="C8" s="4">
        <v>0</v>
      </c>
      <c r="D8" s="4">
        <v>0</v>
      </c>
      <c r="E8" s="4">
        <v>0</v>
      </c>
      <c r="F8" s="4">
        <v>0</v>
      </c>
      <c r="G8" s="4">
        <v>0</v>
      </c>
      <c r="H8" s="4">
        <v>20</v>
      </c>
      <c r="I8" s="4">
        <v>0</v>
      </c>
      <c r="J8" s="4">
        <v>0</v>
      </c>
      <c r="K8" s="4">
        <v>0</v>
      </c>
      <c r="L8" s="4">
        <v>1</v>
      </c>
      <c r="M8" s="4">
        <v>0</v>
      </c>
      <c r="N8" s="4">
        <v>0</v>
      </c>
      <c r="O8" s="4">
        <v>0</v>
      </c>
      <c r="P8" s="4">
        <v>0</v>
      </c>
      <c r="Q8" s="4">
        <v>0</v>
      </c>
      <c r="R8" s="4">
        <v>0</v>
      </c>
      <c r="S8" s="4">
        <v>0</v>
      </c>
      <c r="T8" s="4">
        <v>4</v>
      </c>
      <c r="U8" s="4">
        <v>0</v>
      </c>
      <c r="V8" s="6">
        <f>SUM(B8:U8)</f>
        <v>4</v>
      </c>
    </row>
    <row r="9" spans="1:22" ht="12.75">
      <c r="A9" t="s">
        <v>458</v>
      </c>
      <c r="B9" s="4">
        <v>0</v>
      </c>
      <c r="C9" s="4">
        <v>40</v>
      </c>
      <c r="D9" s="4">
        <v>0</v>
      </c>
      <c r="E9" s="4">
        <v>5</v>
      </c>
      <c r="F9" s="4">
        <v>0</v>
      </c>
      <c r="G9" s="4">
        <v>0</v>
      </c>
      <c r="H9" s="4">
        <v>0</v>
      </c>
      <c r="I9" s="4">
        <v>0</v>
      </c>
      <c r="J9" s="4">
        <v>0</v>
      </c>
      <c r="K9" s="4">
        <v>0</v>
      </c>
      <c r="L9" s="4">
        <v>0</v>
      </c>
      <c r="M9" s="4">
        <v>2</v>
      </c>
      <c r="N9" s="4">
        <v>0</v>
      </c>
      <c r="O9" s="4">
        <v>0</v>
      </c>
      <c r="P9" s="4">
        <v>0</v>
      </c>
      <c r="Q9" s="4">
        <v>0</v>
      </c>
      <c r="R9" s="4">
        <v>0</v>
      </c>
      <c r="S9" s="4">
        <v>0</v>
      </c>
      <c r="T9" s="4">
        <v>0</v>
      </c>
      <c r="U9" s="4">
        <v>0</v>
      </c>
      <c r="V9" s="6">
        <f>SUM(B9:U9)</f>
        <v>4</v>
      </c>
    </row>
    <row r="10" spans="1:22" ht="12.75">
      <c r="A10" t="s">
        <v>430</v>
      </c>
      <c r="B10" s="4">
        <v>0</v>
      </c>
      <c r="C10" s="4">
        <v>29</v>
      </c>
      <c r="D10" s="4">
        <v>0</v>
      </c>
      <c r="E10" s="4">
        <v>2</v>
      </c>
      <c r="F10" s="4">
        <v>0</v>
      </c>
      <c r="G10" s="4">
        <v>0</v>
      </c>
      <c r="H10" s="4">
        <v>0</v>
      </c>
      <c r="I10" s="4">
        <v>0</v>
      </c>
      <c r="J10" s="4">
        <v>0</v>
      </c>
      <c r="K10" s="4">
        <v>0</v>
      </c>
      <c r="L10" s="4">
        <v>0</v>
      </c>
      <c r="M10" s="4">
        <v>2</v>
      </c>
      <c r="N10" s="4">
        <v>0</v>
      </c>
      <c r="O10" s="4">
        <v>0</v>
      </c>
      <c r="P10" s="4">
        <v>0</v>
      </c>
      <c r="Q10" s="4">
        <v>0</v>
      </c>
      <c r="R10" s="4">
        <v>0</v>
      </c>
      <c r="S10" s="4">
        <v>0</v>
      </c>
      <c r="T10" s="4">
        <v>0</v>
      </c>
      <c r="U10" s="4">
        <v>2</v>
      </c>
      <c r="V10" s="6">
        <f>SUM(B10:U10)</f>
        <v>4</v>
      </c>
    </row>
    <row r="11" spans="1:22" ht="12.75">
      <c r="A11" t="s">
        <v>431</v>
      </c>
      <c r="B11" s="4">
        <v>0</v>
      </c>
      <c r="C11" s="4">
        <v>2</v>
      </c>
      <c r="D11" s="4">
        <v>0</v>
      </c>
      <c r="E11" s="4">
        <v>0</v>
      </c>
      <c r="F11" s="4">
        <v>0</v>
      </c>
      <c r="G11" s="4">
        <v>0</v>
      </c>
      <c r="H11" s="4">
        <v>0</v>
      </c>
      <c r="I11" s="4">
        <v>0</v>
      </c>
      <c r="J11" s="4">
        <v>0</v>
      </c>
      <c r="K11" s="4">
        <v>0</v>
      </c>
      <c r="L11" s="4">
        <v>0</v>
      </c>
      <c r="M11" s="4">
        <v>2</v>
      </c>
      <c r="N11" s="4">
        <v>0</v>
      </c>
      <c r="O11" s="4">
        <v>0</v>
      </c>
      <c r="P11" s="4">
        <v>0</v>
      </c>
      <c r="Q11" s="4">
        <v>0</v>
      </c>
      <c r="R11" s="4">
        <v>0</v>
      </c>
      <c r="S11" s="4">
        <v>0</v>
      </c>
      <c r="T11" s="4">
        <v>0</v>
      </c>
      <c r="U11" s="4">
        <v>0</v>
      </c>
      <c r="V11" s="6">
        <f>SUM(B11:U11)</f>
        <v>4</v>
      </c>
    </row>
    <row r="12" spans="1:22" ht="12.75">
      <c r="A12" t="s">
        <v>432</v>
      </c>
      <c r="B12" s="4">
        <v>33</v>
      </c>
      <c r="C12" s="4">
        <v>18</v>
      </c>
      <c r="D12" s="4">
        <v>2</v>
      </c>
      <c r="E12" s="4">
        <v>2</v>
      </c>
      <c r="F12" s="4">
        <v>0</v>
      </c>
      <c r="G12" s="4">
        <v>0</v>
      </c>
      <c r="H12" s="4">
        <v>0</v>
      </c>
      <c r="I12" s="4">
        <v>0</v>
      </c>
      <c r="J12" s="4">
        <v>0</v>
      </c>
      <c r="K12" s="4">
        <v>0</v>
      </c>
      <c r="L12" s="4">
        <v>0</v>
      </c>
      <c r="M12" s="4">
        <v>0</v>
      </c>
      <c r="N12" s="4">
        <v>0</v>
      </c>
      <c r="O12" s="4">
        <v>0</v>
      </c>
      <c r="P12" s="4">
        <v>0</v>
      </c>
      <c r="Q12" s="4">
        <v>0</v>
      </c>
      <c r="R12" s="4">
        <v>0</v>
      </c>
      <c r="S12" s="4">
        <v>0</v>
      </c>
      <c r="T12" s="4">
        <v>0</v>
      </c>
      <c r="U12" s="4">
        <v>0</v>
      </c>
      <c r="V12" s="6">
        <f>SUM(B12:U12)</f>
        <v>4</v>
      </c>
    </row>
    <row r="13" spans="1:22" ht="12.75">
      <c r="A13" t="s">
        <v>459</v>
      </c>
      <c r="B13" s="4">
        <v>2</v>
      </c>
      <c r="C13" s="4">
        <v>2</v>
      </c>
      <c r="D13" s="4">
        <v>0</v>
      </c>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6">
        <f>SUM(B13:U13)</f>
        <v>4</v>
      </c>
    </row>
    <row r="14" spans="1:22" ht="12.75">
      <c r="A14" t="s">
        <v>433</v>
      </c>
      <c r="B14" s="4">
        <v>25</v>
      </c>
      <c r="C14" s="4">
        <v>22</v>
      </c>
      <c r="D14" s="4">
        <v>5</v>
      </c>
      <c r="E14" s="4">
        <v>1</v>
      </c>
      <c r="F14" s="4">
        <v>0</v>
      </c>
      <c r="G14" s="4">
        <v>0</v>
      </c>
      <c r="H14" s="4">
        <v>0</v>
      </c>
      <c r="I14" s="4">
        <v>0</v>
      </c>
      <c r="J14" s="4">
        <v>0</v>
      </c>
      <c r="K14" s="4">
        <v>0</v>
      </c>
      <c r="L14" s="4">
        <v>3</v>
      </c>
      <c r="M14" s="4">
        <v>3</v>
      </c>
      <c r="N14" s="4">
        <v>0</v>
      </c>
      <c r="O14" s="4">
        <v>0</v>
      </c>
      <c r="P14" s="4">
        <v>0</v>
      </c>
      <c r="Q14" s="4">
        <v>0</v>
      </c>
      <c r="R14" s="4">
        <v>0</v>
      </c>
      <c r="S14" s="4">
        <v>0</v>
      </c>
      <c r="T14" s="4">
        <v>0</v>
      </c>
      <c r="U14" s="4">
        <v>0</v>
      </c>
      <c r="V14" s="6">
        <f>SUM(B14:U14)</f>
        <v>4</v>
      </c>
    </row>
    <row r="15" spans="1:22" ht="12.75">
      <c r="A15" t="s">
        <v>434</v>
      </c>
      <c r="B15" s="4">
        <v>22</v>
      </c>
      <c r="C15" s="4">
        <v>0</v>
      </c>
      <c r="D15" s="4">
        <v>0</v>
      </c>
      <c r="E15" s="4">
        <v>0</v>
      </c>
      <c r="F15" s="4">
        <v>0</v>
      </c>
      <c r="G15" s="4">
        <v>0</v>
      </c>
      <c r="H15" s="4">
        <v>0</v>
      </c>
      <c r="I15" s="4">
        <v>0</v>
      </c>
      <c r="J15" s="4">
        <v>0</v>
      </c>
      <c r="K15" s="4">
        <v>0</v>
      </c>
      <c r="L15" s="4">
        <v>4</v>
      </c>
      <c r="M15" s="4">
        <v>0</v>
      </c>
      <c r="N15" s="4">
        <v>0</v>
      </c>
      <c r="O15" s="4">
        <v>0</v>
      </c>
      <c r="P15" s="4">
        <v>0</v>
      </c>
      <c r="Q15" s="4">
        <v>0</v>
      </c>
      <c r="R15" s="4">
        <v>0</v>
      </c>
      <c r="S15" s="4">
        <v>0</v>
      </c>
      <c r="T15" s="4">
        <v>0</v>
      </c>
      <c r="U15" s="4">
        <v>0</v>
      </c>
      <c r="V15" s="6">
        <f>SUM(B15:U15)</f>
        <v>4</v>
      </c>
    </row>
    <row r="16" spans="1:22" ht="12.75">
      <c r="A16" s="2" t="s">
        <v>425</v>
      </c>
      <c r="B16" s="6">
        <f>SUM(B7:B15)</f>
        <v>4</v>
      </c>
      <c r="C16" s="6">
        <f>SUM(C7:C15)</f>
        <v>4</v>
      </c>
      <c r="D16" s="6">
        <f>SUM(D7:D15)</f>
        <v>4</v>
      </c>
      <c r="E16" s="6">
        <f>SUM(E7:E15)</f>
        <v>4</v>
      </c>
      <c r="F16" s="6">
        <f>SUM(F7:F15)</f>
        <v>4</v>
      </c>
      <c r="G16" s="6">
        <f>SUM(G7:G15)</f>
        <v>4</v>
      </c>
      <c r="H16" s="6">
        <f>SUM(H7:H15)</f>
        <v>4</v>
      </c>
      <c r="I16" s="6">
        <f>SUM(I7:I15)</f>
        <v>4</v>
      </c>
      <c r="J16" s="6">
        <f>SUM(J7:J15)</f>
        <v>4</v>
      </c>
      <c r="K16" s="6">
        <f>SUM(K7:K15)</f>
        <v>4</v>
      </c>
      <c r="L16" s="6">
        <f>SUM(L7:L15)</f>
        <v>4</v>
      </c>
      <c r="M16" s="6">
        <f>SUM(M7:M15)</f>
        <v>4</v>
      </c>
      <c r="N16" s="6">
        <f>SUM(N7:N15)</f>
        <v>4</v>
      </c>
      <c r="O16" s="6">
        <f>SUM(O7:O15)</f>
        <v>4</v>
      </c>
      <c r="P16" s="6">
        <f>SUM(P7:P15)</f>
        <v>4</v>
      </c>
      <c r="Q16" s="6">
        <f>SUM(Q7:Q15)</f>
        <v>4</v>
      </c>
      <c r="R16" s="6">
        <f>SUM(R7:R15)</f>
        <v>4</v>
      </c>
      <c r="S16" s="6">
        <f>SUM(S7:S15)</f>
        <v>4</v>
      </c>
      <c r="T16" s="6">
        <f>SUM(T7:T15)</f>
        <v>4</v>
      </c>
      <c r="U16" s="6">
        <f>SUM(U7:U15)</f>
        <v>4</v>
      </c>
      <c r="V16" s="6">
        <f>SUM(V7:V15)</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9.140625" defaultRowHeight="12.75"/>
  <sheetData>
    <row r="1" ht="12.75">
      <c r="A1" s="1" t="s">
        <v>523</v>
      </c>
    </row>
    <row r="5" spans="1:11" ht="12.75">
      <c r="A5" s="2" t="s">
        <v>420</v>
      </c>
      <c r="B5" s="2" t="s">
        <v>524</v>
      </c>
      <c r="C5" s="2" t="s">
        <v>525</v>
      </c>
      <c r="D5" s="2" t="s">
        <v>526</v>
      </c>
      <c r="E5" s="2" t="s">
        <v>527</v>
      </c>
      <c r="F5" s="2" t="s">
        <v>528</v>
      </c>
      <c r="G5" s="2" t="s">
        <v>529</v>
      </c>
      <c r="H5" s="2" t="s">
        <v>530</v>
      </c>
      <c r="I5" s="2" t="s">
        <v>531</v>
      </c>
      <c r="J5" s="2" t="s">
        <v>532</v>
      </c>
      <c r="K5" s="2" t="s">
        <v>425</v>
      </c>
    </row>
    <row r="6" spans="2:11" ht="12.75">
      <c r="B6" t="s">
        <v>533</v>
      </c>
      <c r="C6" t="s">
        <v>534</v>
      </c>
      <c r="D6" t="s">
        <v>534</v>
      </c>
      <c r="E6" t="s">
        <v>534</v>
      </c>
      <c r="F6" t="s">
        <v>534</v>
      </c>
      <c r="G6" t="s">
        <v>534</v>
      </c>
      <c r="H6" t="s">
        <v>534</v>
      </c>
      <c r="I6" t="s">
        <v>534</v>
      </c>
      <c r="J6" t="s">
        <v>534</v>
      </c>
      <c r="K6" t="s">
        <v>534</v>
      </c>
    </row>
    <row r="7" spans="1:11" ht="12.75">
      <c r="A7" t="s">
        <v>428</v>
      </c>
      <c r="B7" s="7">
        <v>12</v>
      </c>
      <c r="C7" s="4">
        <v>27723</v>
      </c>
      <c r="D7" s="4">
        <v>0</v>
      </c>
      <c r="E7" s="4">
        <v>0</v>
      </c>
      <c r="F7" s="4">
        <v>0</v>
      </c>
      <c r="G7" s="4">
        <v>0</v>
      </c>
      <c r="H7" s="4">
        <v>2310</v>
      </c>
      <c r="I7" s="4">
        <v>0</v>
      </c>
      <c r="J7" s="4">
        <v>0</v>
      </c>
      <c r="K7" s="6">
        <f>(C7+D7+E7+F7+G7+H7+I7)-(J7)</f>
        <v>4</v>
      </c>
    </row>
    <row r="8" spans="1:11" ht="12.75">
      <c r="A8" t="s">
        <v>429</v>
      </c>
      <c r="B8" s="7">
        <v>24</v>
      </c>
      <c r="C8" s="4">
        <v>53076</v>
      </c>
      <c r="D8" s="4">
        <v>0</v>
      </c>
      <c r="E8" s="4">
        <v>391</v>
      </c>
      <c r="F8" s="4">
        <v>0</v>
      </c>
      <c r="G8" s="4">
        <v>0</v>
      </c>
      <c r="H8" s="4">
        <v>4423</v>
      </c>
      <c r="I8" s="4">
        <v>0</v>
      </c>
      <c r="J8" s="4">
        <v>0</v>
      </c>
      <c r="K8" s="6">
        <f>(I8+H8+G8+F8+E8+D8+C8)-(J8)</f>
        <v>4</v>
      </c>
    </row>
    <row r="9" spans="1:11" ht="12.75">
      <c r="A9" t="s">
        <v>458</v>
      </c>
      <c r="B9" s="7">
        <v>8</v>
      </c>
      <c r="C9" s="4">
        <v>16968</v>
      </c>
      <c r="D9" s="4">
        <v>0</v>
      </c>
      <c r="E9" s="4">
        <v>301</v>
      </c>
      <c r="F9" s="4">
        <v>0</v>
      </c>
      <c r="G9" s="4">
        <v>0</v>
      </c>
      <c r="H9" s="4">
        <v>1447</v>
      </c>
      <c r="I9" s="4">
        <v>0</v>
      </c>
      <c r="J9" s="4">
        <v>0</v>
      </c>
      <c r="K9" s="6">
        <f>(I9+H9+G9+F9+E9+D9+C9)-(J9)</f>
        <v>4</v>
      </c>
    </row>
    <row r="10" spans="1:11" ht="12.75">
      <c r="A10" t="s">
        <v>430</v>
      </c>
      <c r="B10" s="7">
        <v>12</v>
      </c>
      <c r="C10" s="4">
        <v>23220</v>
      </c>
      <c r="D10" s="4">
        <v>0</v>
      </c>
      <c r="E10" s="4">
        <v>0</v>
      </c>
      <c r="F10" s="4">
        <v>0</v>
      </c>
      <c r="G10" s="4">
        <v>0</v>
      </c>
      <c r="H10" s="4">
        <v>1935</v>
      </c>
      <c r="I10" s="4">
        <v>0</v>
      </c>
      <c r="J10" s="4">
        <v>0</v>
      </c>
      <c r="K10" s="6">
        <f>(I10+H10+G10+F10+E10+D10+C10)-(J10)</f>
        <v>4</v>
      </c>
    </row>
    <row r="11" spans="1:11" ht="12.75">
      <c r="A11" t="s">
        <v>431</v>
      </c>
      <c r="B11" s="7">
        <v>1.5</v>
      </c>
      <c r="C11" s="4">
        <v>2766</v>
      </c>
      <c r="D11" s="4">
        <v>0</v>
      </c>
      <c r="E11" s="4">
        <v>0</v>
      </c>
      <c r="F11" s="4">
        <v>0</v>
      </c>
      <c r="G11" s="4">
        <v>0</v>
      </c>
      <c r="H11" s="4">
        <v>234</v>
      </c>
      <c r="I11" s="4">
        <v>0</v>
      </c>
      <c r="J11" s="4">
        <v>0</v>
      </c>
      <c r="K11" s="6">
        <f>(I11+H11+G11+F11+E11+D11+C11)-(J11)</f>
        <v>4</v>
      </c>
    </row>
    <row r="12" spans="1:11" ht="12.75">
      <c r="A12" t="s">
        <v>432</v>
      </c>
      <c r="B12" s="7">
        <v>23</v>
      </c>
      <c r="C12" s="4">
        <v>45556</v>
      </c>
      <c r="D12" s="4">
        <v>0</v>
      </c>
      <c r="E12" s="4">
        <v>0</v>
      </c>
      <c r="F12" s="4">
        <v>0</v>
      </c>
      <c r="G12" s="4">
        <v>0</v>
      </c>
      <c r="H12" s="4">
        <v>3760</v>
      </c>
      <c r="I12" s="4">
        <v>0</v>
      </c>
      <c r="J12" s="4">
        <v>0</v>
      </c>
      <c r="K12" s="6">
        <f>(I12+H12+G12+F12+E12+D12+C12)-(J12)</f>
        <v>4</v>
      </c>
    </row>
    <row r="13" spans="1:11" ht="12.75">
      <c r="A13" t="s">
        <v>459</v>
      </c>
      <c r="B13" s="7">
        <v>1</v>
      </c>
      <c r="C13" s="4">
        <v>1880</v>
      </c>
      <c r="D13" s="4">
        <v>0</v>
      </c>
      <c r="E13" s="4">
        <v>0</v>
      </c>
      <c r="F13" s="4">
        <v>0</v>
      </c>
      <c r="G13" s="4">
        <v>0</v>
      </c>
      <c r="H13" s="4">
        <v>163</v>
      </c>
      <c r="I13" s="4">
        <v>0</v>
      </c>
      <c r="J13" s="4">
        <v>0</v>
      </c>
      <c r="K13" s="6">
        <f>(I13+H13+G13+F13+E13+D13+C13)-(J13)</f>
        <v>4</v>
      </c>
    </row>
    <row r="14" spans="1:11" ht="12.75">
      <c r="A14" t="s">
        <v>433</v>
      </c>
      <c r="B14" s="7">
        <v>24</v>
      </c>
      <c r="C14" s="4">
        <v>40038</v>
      </c>
      <c r="D14" s="4">
        <v>0</v>
      </c>
      <c r="E14" s="4">
        <v>363</v>
      </c>
      <c r="F14" s="4">
        <v>0</v>
      </c>
      <c r="G14" s="4">
        <v>0</v>
      </c>
      <c r="H14" s="4">
        <v>3506</v>
      </c>
      <c r="I14" s="4">
        <v>0</v>
      </c>
      <c r="J14" s="4">
        <v>0</v>
      </c>
      <c r="K14" s="6">
        <f>(I14+H14+G14+F14+E14+D14+C14)-(J14)</f>
        <v>4</v>
      </c>
    </row>
    <row r="15" spans="1:11" ht="12.75">
      <c r="A15" t="s">
        <v>434</v>
      </c>
      <c r="B15" s="7">
        <v>12</v>
      </c>
      <c r="C15" s="4">
        <v>19343</v>
      </c>
      <c r="D15" s="4">
        <v>0</v>
      </c>
      <c r="E15" s="4">
        <v>0</v>
      </c>
      <c r="F15" s="4">
        <v>0</v>
      </c>
      <c r="G15" s="4">
        <v>0</v>
      </c>
      <c r="H15" s="4">
        <v>1623</v>
      </c>
      <c r="I15" s="4">
        <v>0</v>
      </c>
      <c r="J15" s="4">
        <v>0</v>
      </c>
      <c r="K15" s="6">
        <f>(I15+H15+G15+F15+E15+D15+C15)-(J15)</f>
        <v>4</v>
      </c>
    </row>
    <row r="16" spans="1:11" ht="12.75">
      <c r="A16" s="2" t="s">
        <v>425</v>
      </c>
      <c r="B16" s="8">
        <f>SUM(B7:B15)</f>
        <v>4</v>
      </c>
      <c r="C16" s="6">
        <f>SUM(C7:C15)</f>
        <v>4</v>
      </c>
      <c r="D16" s="6">
        <f>SUM(D7:D15)</f>
        <v>4</v>
      </c>
      <c r="E16" s="6">
        <f>SUM(E7:E15)</f>
        <v>4</v>
      </c>
      <c r="F16" s="6">
        <f>SUM(F7:F15)</f>
        <v>4</v>
      </c>
      <c r="G16" s="6">
        <f>SUM(G7:G15)</f>
        <v>4</v>
      </c>
      <c r="H16" s="6">
        <f>SUM(H7:H15)</f>
        <v>4</v>
      </c>
      <c r="I16" s="6">
        <f>SUM(I7:I15)</f>
        <v>4</v>
      </c>
      <c r="J16" s="6">
        <f>SUM(J7:J15)</f>
        <v>4</v>
      </c>
      <c r="K16" s="6">
        <f>SUM(K7:K15)</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sheetData>
    <row r="1" ht="12.75">
      <c r="A1" s="1" t="s">
        <v>535</v>
      </c>
    </row>
    <row r="5" ht="12.75">
      <c r="A5" s="2" t="s">
        <v>536</v>
      </c>
    </row>
    <row r="6" spans="1:10" ht="12.75">
      <c r="A6" s="2" t="s">
        <v>420</v>
      </c>
      <c r="B6" s="2" t="s">
        <v>537</v>
      </c>
      <c r="C6" s="2" t="s">
        <v>538</v>
      </c>
      <c r="D6" s="2" t="s">
        <v>539</v>
      </c>
      <c r="E6" s="2" t="s">
        <v>540</v>
      </c>
      <c r="F6" s="2" t="s">
        <v>541</v>
      </c>
      <c r="G6" s="2" t="s">
        <v>542</v>
      </c>
      <c r="H6" s="2" t="s">
        <v>543</v>
      </c>
      <c r="I6" s="2" t="s">
        <v>544</v>
      </c>
      <c r="J6" s="2" t="s">
        <v>545</v>
      </c>
    </row>
    <row r="7" spans="1:10" ht="12.75">
      <c r="A7" s="2" t="s">
        <v>428</v>
      </c>
      <c r="B7">
        <v>186</v>
      </c>
      <c r="C7">
        <v>0</v>
      </c>
      <c r="D7">
        <v>0</v>
      </c>
      <c r="E7">
        <v>16000</v>
      </c>
      <c r="F7">
        <v>4700</v>
      </c>
      <c r="G7">
        <v>623</v>
      </c>
      <c r="H7">
        <v>0</v>
      </c>
      <c r="I7">
        <v>0</v>
      </c>
      <c r="J7">
        <v>0</v>
      </c>
    </row>
    <row r="8" spans="1:10" ht="12.75">
      <c r="A8" s="2" t="s">
        <v>429</v>
      </c>
      <c r="B8">
        <v>358</v>
      </c>
      <c r="C8">
        <v>0</v>
      </c>
      <c r="D8">
        <v>0</v>
      </c>
      <c r="E8">
        <v>14000</v>
      </c>
      <c r="F8">
        <v>3285</v>
      </c>
      <c r="G8">
        <v>1246</v>
      </c>
      <c r="H8">
        <v>0</v>
      </c>
      <c r="I8">
        <v>0</v>
      </c>
      <c r="J8">
        <v>0</v>
      </c>
    </row>
    <row r="9" spans="1:10" ht="12.75">
      <c r="A9" s="2" t="s">
        <v>458</v>
      </c>
      <c r="B9">
        <v>0</v>
      </c>
      <c r="C9">
        <v>0</v>
      </c>
      <c r="D9">
        <v>0</v>
      </c>
      <c r="E9">
        <v>0</v>
      </c>
      <c r="F9">
        <v>0</v>
      </c>
      <c r="G9">
        <v>415</v>
      </c>
      <c r="H9">
        <v>0</v>
      </c>
      <c r="I9">
        <v>0</v>
      </c>
      <c r="J9">
        <v>0</v>
      </c>
    </row>
    <row r="10" spans="1:10" ht="12.75">
      <c r="A10" s="2" t="s">
        <v>430</v>
      </c>
      <c r="B10">
        <v>132</v>
      </c>
      <c r="C10">
        <v>0</v>
      </c>
      <c r="D10">
        <v>0</v>
      </c>
      <c r="E10">
        <v>0</v>
      </c>
      <c r="F10">
        <v>0</v>
      </c>
      <c r="G10">
        <v>519</v>
      </c>
      <c r="H10">
        <v>0</v>
      </c>
      <c r="I10">
        <v>0</v>
      </c>
      <c r="J10">
        <v>0</v>
      </c>
    </row>
    <row r="11" spans="1:10" ht="12.75">
      <c r="A11" s="2" t="s">
        <v>431</v>
      </c>
      <c r="B11">
        <v>19</v>
      </c>
      <c r="C11">
        <v>0</v>
      </c>
      <c r="D11">
        <v>0</v>
      </c>
      <c r="E11">
        <v>0</v>
      </c>
      <c r="F11">
        <v>0</v>
      </c>
      <c r="G11">
        <v>78</v>
      </c>
      <c r="H11">
        <v>0</v>
      </c>
      <c r="I11">
        <v>0</v>
      </c>
      <c r="J11">
        <v>0</v>
      </c>
    </row>
    <row r="12" spans="1:10" ht="12.75">
      <c r="A12" s="2" t="s">
        <v>432</v>
      </c>
      <c r="B12">
        <v>322</v>
      </c>
      <c r="C12">
        <v>1111</v>
      </c>
      <c r="D12">
        <v>0</v>
      </c>
      <c r="E12">
        <v>0</v>
      </c>
      <c r="F12">
        <v>0</v>
      </c>
      <c r="G12">
        <v>1100</v>
      </c>
      <c r="H12">
        <v>0</v>
      </c>
      <c r="I12">
        <v>0</v>
      </c>
      <c r="J12">
        <v>0</v>
      </c>
    </row>
    <row r="13" spans="1:10" ht="12.75">
      <c r="A13" s="2" t="s">
        <v>433</v>
      </c>
      <c r="B13">
        <v>280</v>
      </c>
      <c r="C13">
        <v>0</v>
      </c>
      <c r="D13">
        <v>0</v>
      </c>
      <c r="E13">
        <v>0</v>
      </c>
      <c r="F13">
        <v>0</v>
      </c>
      <c r="G13">
        <v>944</v>
      </c>
      <c r="H13">
        <v>0</v>
      </c>
      <c r="I13">
        <v>0</v>
      </c>
      <c r="J13">
        <v>0</v>
      </c>
    </row>
    <row r="14" spans="1:10" ht="12.75">
      <c r="A14" s="2" t="s">
        <v>434</v>
      </c>
      <c r="B14">
        <v>135</v>
      </c>
      <c r="C14">
        <v>0</v>
      </c>
      <c r="D14">
        <v>0</v>
      </c>
      <c r="E14">
        <v>0</v>
      </c>
      <c r="F14">
        <v>0</v>
      </c>
      <c r="G14">
        <v>472</v>
      </c>
      <c r="H14">
        <v>0</v>
      </c>
      <c r="I14">
        <v>0</v>
      </c>
      <c r="J14">
        <v>0</v>
      </c>
    </row>
    <row r="15" spans="1:10" ht="12.75">
      <c r="A15" s="2" t="s">
        <v>140</v>
      </c>
      <c r="B15" s="2">
        <f>SUM(B7:B14)</f>
        <v>4</v>
      </c>
      <c r="C15" s="2">
        <f>SUM(C7:C14)</f>
        <v>4</v>
      </c>
      <c r="D15" s="2">
        <f>SUM(D7:D14)</f>
        <v>4</v>
      </c>
      <c r="E15" s="2">
        <f>SUM(E7:E14)</f>
        <v>4</v>
      </c>
      <c r="F15" s="2">
        <f>SUM(F7:F14)</f>
        <v>4</v>
      </c>
      <c r="G15" s="2">
        <f>SUM(G7:G14)</f>
        <v>4</v>
      </c>
      <c r="H15" s="2">
        <f>SUM(H7:H14)</f>
        <v>4</v>
      </c>
      <c r="I15" s="2">
        <f>SUM(I7:I14)</f>
        <v>4</v>
      </c>
      <c r="J15" s="2">
        <f>SUM(J7:J14)</f>
        <v>4</v>
      </c>
    </row>
    <row r="17" ht="12.75">
      <c r="A17" s="2" t="s">
        <v>546</v>
      </c>
    </row>
    <row r="18" spans="1:15" ht="12.75">
      <c r="A18" s="2" t="s">
        <v>420</v>
      </c>
      <c r="B18" s="2" t="s">
        <v>547</v>
      </c>
      <c r="C18" s="2" t="s">
        <v>548</v>
      </c>
      <c r="D18" s="2" t="s">
        <v>549</v>
      </c>
      <c r="E18" s="2" t="s">
        <v>550</v>
      </c>
      <c r="F18" s="2" t="s">
        <v>551</v>
      </c>
      <c r="G18" s="2" t="s">
        <v>552</v>
      </c>
      <c r="H18" s="2" t="s">
        <v>553</v>
      </c>
      <c r="I18" s="2" t="s">
        <v>554</v>
      </c>
      <c r="J18" s="2" t="s">
        <v>555</v>
      </c>
      <c r="K18" s="2" t="s">
        <v>556</v>
      </c>
      <c r="L18" s="2" t="s">
        <v>557</v>
      </c>
      <c r="M18" s="2" t="s">
        <v>558</v>
      </c>
      <c r="N18" s="2" t="s">
        <v>559</v>
      </c>
      <c r="O18" s="2" t="s">
        <v>560</v>
      </c>
    </row>
    <row r="19" spans="1:15" ht="12.75">
      <c r="A19" s="2" t="s">
        <v>561</v>
      </c>
      <c r="B19">
        <v>0</v>
      </c>
      <c r="C19">
        <v>0</v>
      </c>
      <c r="D19">
        <v>0</v>
      </c>
      <c r="E19">
        <v>0</v>
      </c>
      <c r="F19">
        <v>0</v>
      </c>
      <c r="G19">
        <v>0</v>
      </c>
      <c r="H19">
        <v>24000</v>
      </c>
      <c r="I19">
        <v>0</v>
      </c>
      <c r="J19">
        <v>0</v>
      </c>
      <c r="K19">
        <v>0</v>
      </c>
      <c r="L19">
        <v>0</v>
      </c>
      <c r="M19">
        <v>0</v>
      </c>
      <c r="N19">
        <v>0</v>
      </c>
      <c r="O19">
        <v>0</v>
      </c>
    </row>
    <row r="20" spans="1:15" ht="12.75">
      <c r="A20" s="2" t="s">
        <v>428</v>
      </c>
      <c r="B20">
        <v>0</v>
      </c>
      <c r="C20">
        <v>0</v>
      </c>
      <c r="D20">
        <v>0</v>
      </c>
      <c r="E20">
        <v>0</v>
      </c>
      <c r="F20">
        <v>0</v>
      </c>
      <c r="G20">
        <v>0</v>
      </c>
      <c r="H20">
        <v>0</v>
      </c>
      <c r="I20">
        <v>0</v>
      </c>
      <c r="J20">
        <v>0</v>
      </c>
      <c r="K20">
        <v>68</v>
      </c>
      <c r="L20">
        <v>0</v>
      </c>
      <c r="M20">
        <v>0</v>
      </c>
      <c r="N20">
        <v>0</v>
      </c>
      <c r="O20">
        <v>0</v>
      </c>
    </row>
    <row r="21" spans="1:15" ht="12.75">
      <c r="A21" s="2" t="s">
        <v>429</v>
      </c>
      <c r="B21">
        <v>0</v>
      </c>
      <c r="C21">
        <v>360</v>
      </c>
      <c r="D21">
        <v>0</v>
      </c>
      <c r="E21">
        <v>0</v>
      </c>
      <c r="F21">
        <v>691</v>
      </c>
      <c r="G21">
        <v>2068</v>
      </c>
      <c r="H21">
        <v>0</v>
      </c>
      <c r="I21">
        <v>0</v>
      </c>
      <c r="J21">
        <v>0</v>
      </c>
      <c r="K21">
        <v>210</v>
      </c>
      <c r="L21">
        <v>0</v>
      </c>
      <c r="M21">
        <v>0</v>
      </c>
      <c r="N21">
        <v>0</v>
      </c>
      <c r="O21">
        <v>0</v>
      </c>
    </row>
    <row r="22" spans="1:15" ht="12.75">
      <c r="A22" s="2" t="s">
        <v>458</v>
      </c>
      <c r="B22">
        <v>0</v>
      </c>
      <c r="C22">
        <v>0</v>
      </c>
      <c r="D22">
        <v>0</v>
      </c>
      <c r="E22">
        <v>0</v>
      </c>
      <c r="F22">
        <v>691</v>
      </c>
      <c r="G22">
        <v>0</v>
      </c>
      <c r="H22">
        <v>0</v>
      </c>
      <c r="I22">
        <v>0</v>
      </c>
      <c r="J22">
        <v>0</v>
      </c>
      <c r="K22">
        <v>0</v>
      </c>
      <c r="L22">
        <v>0</v>
      </c>
      <c r="M22">
        <v>0</v>
      </c>
      <c r="N22">
        <v>0</v>
      </c>
      <c r="O22">
        <v>0</v>
      </c>
    </row>
    <row r="23" spans="1:15" ht="12.75">
      <c r="A23" s="2" t="s">
        <v>430</v>
      </c>
      <c r="B23">
        <v>0</v>
      </c>
      <c r="C23">
        <v>0</v>
      </c>
      <c r="D23">
        <v>0</v>
      </c>
      <c r="E23">
        <v>0</v>
      </c>
      <c r="F23">
        <v>692</v>
      </c>
      <c r="G23">
        <v>0</v>
      </c>
      <c r="H23">
        <v>0</v>
      </c>
      <c r="I23">
        <v>0</v>
      </c>
      <c r="J23">
        <v>0</v>
      </c>
      <c r="K23">
        <v>177</v>
      </c>
      <c r="L23">
        <v>0</v>
      </c>
      <c r="M23">
        <v>0</v>
      </c>
      <c r="N23">
        <v>0</v>
      </c>
      <c r="O23">
        <v>0</v>
      </c>
    </row>
    <row r="24" spans="1:15" ht="12.75">
      <c r="A24" s="2" t="s">
        <v>431</v>
      </c>
      <c r="B24">
        <v>0</v>
      </c>
      <c r="C24">
        <v>0</v>
      </c>
      <c r="D24">
        <v>0</v>
      </c>
      <c r="E24">
        <v>0</v>
      </c>
      <c r="F24">
        <v>0</v>
      </c>
      <c r="G24">
        <v>0</v>
      </c>
      <c r="H24">
        <v>0</v>
      </c>
      <c r="I24">
        <v>0</v>
      </c>
      <c r="J24">
        <v>0</v>
      </c>
      <c r="K24">
        <v>19</v>
      </c>
      <c r="L24">
        <v>0</v>
      </c>
      <c r="M24">
        <v>0</v>
      </c>
      <c r="N24">
        <v>0</v>
      </c>
      <c r="O24">
        <v>0</v>
      </c>
    </row>
    <row r="25" spans="1:15" ht="12.75">
      <c r="A25" s="2" t="s">
        <v>432</v>
      </c>
      <c r="B25">
        <v>0</v>
      </c>
      <c r="C25">
        <v>0</v>
      </c>
      <c r="D25">
        <v>0</v>
      </c>
      <c r="E25">
        <v>0</v>
      </c>
      <c r="F25">
        <v>1417</v>
      </c>
      <c r="G25">
        <v>0</v>
      </c>
      <c r="H25">
        <v>0</v>
      </c>
      <c r="I25">
        <v>0</v>
      </c>
      <c r="J25">
        <v>0</v>
      </c>
      <c r="K25">
        <v>374</v>
      </c>
      <c r="L25">
        <v>0</v>
      </c>
      <c r="M25">
        <v>0</v>
      </c>
      <c r="N25">
        <v>0</v>
      </c>
      <c r="O25">
        <v>269</v>
      </c>
    </row>
    <row r="26" spans="1:15" ht="12.75">
      <c r="A26" s="2" t="s">
        <v>433</v>
      </c>
      <c r="B26">
        <v>0</v>
      </c>
      <c r="C26">
        <v>360</v>
      </c>
      <c r="D26">
        <v>0</v>
      </c>
      <c r="E26">
        <v>0</v>
      </c>
      <c r="F26">
        <v>1905</v>
      </c>
      <c r="G26">
        <v>0</v>
      </c>
      <c r="H26">
        <v>0</v>
      </c>
      <c r="I26">
        <v>0</v>
      </c>
      <c r="J26">
        <v>0</v>
      </c>
      <c r="K26">
        <v>552</v>
      </c>
      <c r="L26">
        <v>0</v>
      </c>
      <c r="M26">
        <v>0</v>
      </c>
      <c r="N26">
        <v>0</v>
      </c>
      <c r="O26">
        <v>0</v>
      </c>
    </row>
    <row r="27" spans="1:15" ht="12.75">
      <c r="A27" s="2" t="s">
        <v>434</v>
      </c>
      <c r="B27">
        <v>0</v>
      </c>
      <c r="C27">
        <v>360</v>
      </c>
      <c r="D27">
        <v>0</v>
      </c>
      <c r="E27">
        <v>0</v>
      </c>
      <c r="F27">
        <v>931</v>
      </c>
      <c r="G27">
        <v>0</v>
      </c>
      <c r="H27">
        <v>0</v>
      </c>
      <c r="I27">
        <v>0</v>
      </c>
      <c r="J27">
        <v>0</v>
      </c>
      <c r="K27">
        <v>276</v>
      </c>
      <c r="L27">
        <v>0</v>
      </c>
      <c r="M27">
        <v>0</v>
      </c>
      <c r="N27">
        <v>0</v>
      </c>
      <c r="O27">
        <v>0</v>
      </c>
    </row>
    <row r="28" spans="1:15" ht="12.75">
      <c r="A28" s="2" t="s">
        <v>140</v>
      </c>
      <c r="B28" s="2">
        <f>SUM(B19:B27)</f>
        <v>4</v>
      </c>
      <c r="C28" s="2">
        <f>SUM(C19:C27)</f>
        <v>4</v>
      </c>
      <c r="D28" s="2">
        <f>SUM(D19:D27)</f>
        <v>4</v>
      </c>
      <c r="E28" s="2">
        <f>SUM(E19:E27)</f>
        <v>4</v>
      </c>
      <c r="F28" s="2">
        <f>SUM(F19:F27)</f>
        <v>4</v>
      </c>
      <c r="G28" s="2">
        <f>SUM(G19:G27)</f>
        <v>4</v>
      </c>
      <c r="H28" s="2">
        <f>SUM(H19:H27)</f>
        <v>4</v>
      </c>
      <c r="I28" s="2">
        <f>SUM(I19:I27)</f>
        <v>4</v>
      </c>
      <c r="J28" s="2">
        <f>SUM(J19:J27)</f>
        <v>4</v>
      </c>
      <c r="K28" s="2">
        <f>SUM(K19:K27)</f>
        <v>4</v>
      </c>
      <c r="L28" s="2">
        <f>SUM(L19:L27)</f>
        <v>4</v>
      </c>
      <c r="M28" s="2">
        <f>SUM(M19:M27)</f>
        <v>4</v>
      </c>
      <c r="N28" s="2">
        <f>SUM(N19:N27)</f>
        <v>4</v>
      </c>
      <c r="O28" s="2">
        <f>SUM(O19:O27)</f>
        <v>4</v>
      </c>
    </row>
    <row r="31" ht="12.75">
      <c r="A31" s="2" t="s">
        <v>562</v>
      </c>
    </row>
    <row r="32" spans="1:5" ht="12.75">
      <c r="A32" s="2" t="s">
        <v>563</v>
      </c>
      <c r="B32" s="2" t="s">
        <v>564</v>
      </c>
      <c r="C32" s="2" t="s">
        <v>565</v>
      </c>
      <c r="D32" s="2" t="s">
        <v>566</v>
      </c>
      <c r="E32" s="2" t="s">
        <v>140</v>
      </c>
    </row>
    <row r="33" spans="1:5" ht="12.75">
      <c r="A33" s="2" t="s">
        <v>428</v>
      </c>
      <c r="B33" s="2">
        <f>21509</f>
        <v>4</v>
      </c>
      <c r="C33" s="2">
        <f>68</f>
        <v>4</v>
      </c>
      <c r="D33" s="2">
        <f>0</f>
        <v>4</v>
      </c>
      <c r="E33" s="2">
        <f>SUM(B7:J7,SUM(B20:O20))</f>
        <v>4</v>
      </c>
    </row>
    <row r="34" spans="1:5" ht="12.75">
      <c r="A34" s="2" t="s">
        <v>429</v>
      </c>
      <c r="B34" s="2">
        <f>18889</f>
        <v>4</v>
      </c>
      <c r="C34" s="2">
        <f>3329</f>
        <v>4</v>
      </c>
      <c r="D34" s="2">
        <f>0</f>
        <v>4</v>
      </c>
      <c r="E34" s="2">
        <f>SUM(B8:J8,SUM(B21:O21))</f>
        <v>4</v>
      </c>
    </row>
    <row r="35" spans="1:5" ht="12.75">
      <c r="A35" s="2" t="s">
        <v>458</v>
      </c>
      <c r="B35" s="2">
        <f>415</f>
        <v>4</v>
      </c>
      <c r="C35" s="2">
        <f>691</f>
        <v>4</v>
      </c>
      <c r="D35" s="2">
        <f>0</f>
        <v>4</v>
      </c>
      <c r="E35" s="2">
        <f>SUM(B9:J9,SUM(B22:O22))</f>
        <v>4</v>
      </c>
    </row>
    <row r="36" spans="1:5" ht="12.75">
      <c r="A36" s="2" t="s">
        <v>430</v>
      </c>
      <c r="B36" s="2">
        <f>651</f>
        <v>4</v>
      </c>
      <c r="C36" s="2">
        <f>869</f>
        <v>4</v>
      </c>
      <c r="D36" s="2">
        <f>0</f>
        <v>4</v>
      </c>
      <c r="E36" s="2">
        <f>SUM(B10:J10,SUM(B23:O23))</f>
        <v>4</v>
      </c>
    </row>
    <row r="37" spans="1:5" ht="12.75">
      <c r="A37" s="2" t="s">
        <v>431</v>
      </c>
      <c r="B37" s="2">
        <f>97</f>
        <v>4</v>
      </c>
      <c r="C37" s="2">
        <f>19</f>
        <v>4</v>
      </c>
      <c r="D37" s="2">
        <f>0</f>
        <v>4</v>
      </c>
      <c r="E37" s="2">
        <f>SUM(B11:J11,SUM(B24:O24))</f>
        <v>4</v>
      </c>
    </row>
    <row r="38" spans="1:5" ht="12.75">
      <c r="A38" s="2" t="s">
        <v>432</v>
      </c>
      <c r="B38" s="2">
        <f>2533</f>
        <v>4</v>
      </c>
      <c r="C38" s="2">
        <f>1791</f>
        <v>4</v>
      </c>
      <c r="D38" s="2">
        <f>269</f>
        <v>4</v>
      </c>
      <c r="E38" s="2">
        <f>SUM(B12:J12,SUM(B25:O25))</f>
        <v>4</v>
      </c>
    </row>
    <row r="39" spans="1:5" ht="12.75">
      <c r="A39" s="2" t="s">
        <v>433</v>
      </c>
      <c r="B39" s="2">
        <f>1224</f>
        <v>4</v>
      </c>
      <c r="C39" s="2">
        <f>2817</f>
        <v>4</v>
      </c>
      <c r="D39" s="2">
        <f>0</f>
        <v>4</v>
      </c>
      <c r="E39" s="2">
        <f>SUM(B13:J13,SUM(B26:O26))</f>
        <v>4</v>
      </c>
    </row>
    <row r="40" spans="1:5" ht="12.75">
      <c r="A40" s="2" t="s">
        <v>434</v>
      </c>
      <c r="B40" s="2">
        <f>607</f>
        <v>4</v>
      </c>
      <c r="C40" s="2">
        <f>1567</f>
        <v>4</v>
      </c>
      <c r="D40" s="2">
        <f>0</f>
        <v>4</v>
      </c>
      <c r="E40" s="2">
        <f>SUM(B14:J14,SUM(B27:O27))</f>
        <v>4</v>
      </c>
    </row>
    <row r="41" spans="1:5" ht="12.75">
      <c r="A41" s="2" t="s">
        <v>561</v>
      </c>
      <c r="B41" s="2">
        <f>0</f>
        <v>4</v>
      </c>
      <c r="C41" s="2">
        <f>24000</f>
        <v>4</v>
      </c>
      <c r="D41" s="2">
        <f>0</f>
        <v>4</v>
      </c>
      <c r="E41" s="2">
        <f>SUM(B19:O19)</f>
        <v>4</v>
      </c>
    </row>
    <row r="42" spans="4:5" ht="12.75">
      <c r="D42" s="2" t="s">
        <v>140</v>
      </c>
      <c r="E42" s="2">
        <f>SUM(E33:E41)</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9.140625" defaultRowHeight="12.75"/>
  <sheetData>
    <row r="1" ht="12.75">
      <c r="A1" s="1" t="s">
        <v>567</v>
      </c>
    </row>
    <row r="5" ht="12.75">
      <c r="A5" s="2" t="s">
        <v>568</v>
      </c>
    </row>
    <row r="6" spans="1:2" ht="12.75">
      <c r="A6" s="2" t="s">
        <v>569</v>
      </c>
      <c r="B6" s="2" t="s">
        <v>534</v>
      </c>
    </row>
    <row r="7" spans="1:2" ht="12.75">
      <c r="A7" t="s">
        <v>570</v>
      </c>
      <c r="B7" s="4">
        <v>4235</v>
      </c>
    </row>
    <row r="8" spans="1:2" ht="12.75">
      <c r="A8" t="s">
        <v>571</v>
      </c>
      <c r="B8" s="4">
        <v>0</v>
      </c>
    </row>
    <row r="9" spans="1:2" ht="12.75">
      <c r="A9" t="s">
        <v>572</v>
      </c>
      <c r="B9" s="4">
        <v>1578</v>
      </c>
    </row>
    <row r="10" spans="1:2" ht="12.75">
      <c r="A10" t="s">
        <v>573</v>
      </c>
      <c r="B10" s="4">
        <v>100</v>
      </c>
    </row>
    <row r="11" spans="1:2" ht="12.75">
      <c r="A11" t="s">
        <v>574</v>
      </c>
      <c r="B11" s="4">
        <v>0</v>
      </c>
    </row>
    <row r="12" spans="1:2" ht="12.75">
      <c r="A12" t="s">
        <v>575</v>
      </c>
      <c r="B12" s="4">
        <v>0</v>
      </c>
    </row>
    <row r="13" spans="1:2" ht="12.75">
      <c r="A13" t="s">
        <v>576</v>
      </c>
      <c r="B13" s="4">
        <v>0</v>
      </c>
    </row>
    <row r="14" spans="1:2" ht="12.75">
      <c r="A14" t="s">
        <v>577</v>
      </c>
      <c r="B14" s="4">
        <v>0</v>
      </c>
    </row>
    <row r="15" spans="1:2" ht="12.75">
      <c r="A15" t="s">
        <v>578</v>
      </c>
      <c r="B15" s="4">
        <v>0</v>
      </c>
    </row>
    <row r="16" spans="1:2" ht="12.75">
      <c r="A16" t="s">
        <v>579</v>
      </c>
      <c r="B16" s="4">
        <v>0</v>
      </c>
    </row>
    <row r="17" spans="1:2" ht="12.75">
      <c r="A17" t="s">
        <v>580</v>
      </c>
      <c r="B17" s="4">
        <v>7000</v>
      </c>
    </row>
    <row r="18" spans="1:2" ht="12.75">
      <c r="A18" t="s">
        <v>581</v>
      </c>
      <c r="B18" s="4">
        <v>0</v>
      </c>
    </row>
    <row r="19" spans="1:2" ht="12.75">
      <c r="A19" t="s">
        <v>582</v>
      </c>
      <c r="B19" s="4">
        <v>40492</v>
      </c>
    </row>
    <row r="20" spans="1:2" ht="12.75">
      <c r="A20" t="s">
        <v>583</v>
      </c>
      <c r="B20" s="4">
        <v>0</v>
      </c>
    </row>
    <row r="21" spans="1:2" ht="12.75">
      <c r="A21" t="s">
        <v>584</v>
      </c>
      <c r="B21" s="4">
        <v>0</v>
      </c>
    </row>
    <row r="22" spans="1:2" ht="12.75">
      <c r="A22" t="s">
        <v>585</v>
      </c>
      <c r="B22" s="4">
        <v>0</v>
      </c>
    </row>
    <row r="23" spans="1:2" ht="12.75">
      <c r="A23" t="s">
        <v>586</v>
      </c>
      <c r="B23" s="4">
        <v>100567</v>
      </c>
    </row>
    <row r="24" spans="1:2" ht="12.75">
      <c r="A24" t="s">
        <v>587</v>
      </c>
      <c r="B24" s="4">
        <v>0</v>
      </c>
    </row>
    <row r="25" spans="1:2" ht="12.75">
      <c r="A25" t="s">
        <v>588</v>
      </c>
      <c r="B25" s="4">
        <v>31841</v>
      </c>
    </row>
    <row r="26" spans="1:2" ht="12.75">
      <c r="A26" t="s">
        <v>589</v>
      </c>
      <c r="B26" s="4">
        <v>0</v>
      </c>
    </row>
    <row r="27" spans="1:2" ht="12.75">
      <c r="A27" t="s">
        <v>590</v>
      </c>
      <c r="B27" s="4">
        <v>0</v>
      </c>
    </row>
    <row r="28" spans="1:2" ht="12.75">
      <c r="A28" t="s">
        <v>591</v>
      </c>
      <c r="B28" s="4">
        <v>0</v>
      </c>
    </row>
    <row r="29" spans="1:2" ht="12.75">
      <c r="A29" t="s">
        <v>592</v>
      </c>
      <c r="B29" s="4">
        <v>0</v>
      </c>
    </row>
    <row r="30" spans="1:2" ht="12.75">
      <c r="A30" t="s">
        <v>593</v>
      </c>
      <c r="B30" s="4">
        <v>0</v>
      </c>
    </row>
    <row r="31" spans="1:2" ht="12.75">
      <c r="A31" t="s">
        <v>594</v>
      </c>
      <c r="B31" s="4">
        <v>0</v>
      </c>
    </row>
    <row r="32" spans="1:2" ht="12.75">
      <c r="A32" t="s">
        <v>595</v>
      </c>
      <c r="B32" s="4">
        <v>41115</v>
      </c>
    </row>
    <row r="34" spans="1:2" ht="12.75">
      <c r="A34" s="2" t="s">
        <v>425</v>
      </c>
      <c r="B34" s="6">
        <v>144698</v>
      </c>
    </row>
    <row r="35" spans="1:2" ht="12.75">
      <c r="A35" t="s">
        <v>596</v>
      </c>
      <c r="B35" s="4" t="s">
        <v>597</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C48"/>
  <sheetViews>
    <sheetView workbookViewId="0" topLeftCell="A1">
      <selection activeCell="A1" sqref="A1"/>
    </sheetView>
  </sheetViews>
  <sheetFormatPr defaultColWidth="9.140625" defaultRowHeight="12.75"/>
  <sheetData>
    <row r="1" ht="12.75">
      <c r="A1" s="1" t="s">
        <v>598</v>
      </c>
    </row>
    <row r="5" ht="12.75">
      <c r="A5" s="2" t="s">
        <v>599</v>
      </c>
    </row>
    <row r="6" spans="1:2" ht="12.75">
      <c r="A6" s="2" t="s">
        <v>569</v>
      </c>
      <c r="B6" s="2" t="s">
        <v>600</v>
      </c>
    </row>
    <row r="7" spans="2:3" ht="12.75">
      <c r="B7" t="s">
        <v>601</v>
      </c>
      <c r="C7" t="s">
        <v>602</v>
      </c>
    </row>
    <row r="8" spans="1:3" ht="12.75">
      <c r="A8" s="9" t="s">
        <v>170</v>
      </c>
      <c r="B8" s="9" t="s">
        <v>11</v>
      </c>
      <c r="C8" s="9" t="s">
        <v>11</v>
      </c>
    </row>
    <row r="9" spans="1:3" ht="12.75">
      <c r="A9" s="2" t="s">
        <v>603</v>
      </c>
      <c r="B9" s="2" t="s">
        <v>11</v>
      </c>
      <c r="C9" s="2" t="s">
        <v>11</v>
      </c>
    </row>
    <row r="10" spans="1:3" ht="12.75">
      <c r="A10" t="s">
        <v>604</v>
      </c>
      <c r="B10" s="4">
        <v>25808</v>
      </c>
      <c r="C10" s="4">
        <v>0</v>
      </c>
    </row>
    <row r="11" spans="1:3" ht="12.75">
      <c r="A11" t="s">
        <v>605</v>
      </c>
      <c r="B11" s="4">
        <v>1082</v>
      </c>
      <c r="C11" s="4">
        <v>0</v>
      </c>
    </row>
    <row r="12" spans="1:3" ht="12.75">
      <c r="A12" t="s">
        <v>606</v>
      </c>
      <c r="B12" s="4">
        <v>1186</v>
      </c>
      <c r="C12" s="4">
        <v>0</v>
      </c>
    </row>
    <row r="13" spans="1:3" ht="12.75">
      <c r="A13" t="s">
        <v>607</v>
      </c>
      <c r="B13" s="4">
        <v>2273</v>
      </c>
      <c r="C13" s="4">
        <v>0</v>
      </c>
    </row>
    <row r="14" spans="1:3" ht="12.75">
      <c r="A14" t="s">
        <v>608</v>
      </c>
      <c r="B14" s="4" t="s">
        <v>609</v>
      </c>
      <c r="C14" s="4" t="s">
        <v>180</v>
      </c>
    </row>
    <row r="15" spans="1:3" ht="12.75">
      <c r="A15" s="2" t="s">
        <v>610</v>
      </c>
      <c r="B15" s="2" t="s">
        <v>11</v>
      </c>
      <c r="C15" s="2" t="s">
        <v>11</v>
      </c>
    </row>
    <row r="16" spans="1:3" ht="12.75">
      <c r="A16" t="s">
        <v>611</v>
      </c>
      <c r="B16" s="4">
        <v>10000</v>
      </c>
      <c r="C16" s="4">
        <v>0</v>
      </c>
    </row>
    <row r="17" spans="1:3" ht="12.75">
      <c r="A17" t="s">
        <v>612</v>
      </c>
      <c r="B17" s="4">
        <v>2000</v>
      </c>
      <c r="C17" s="4">
        <v>0</v>
      </c>
    </row>
    <row r="18" spans="1:3" ht="12.75">
      <c r="A18" t="s">
        <v>613</v>
      </c>
      <c r="B18" s="4">
        <v>163</v>
      </c>
      <c r="C18" s="4">
        <v>0</v>
      </c>
    </row>
    <row r="19" spans="1:3" ht="12.75">
      <c r="A19" t="s">
        <v>614</v>
      </c>
      <c r="B19" s="4">
        <v>2974</v>
      </c>
      <c r="C19" s="4">
        <v>0</v>
      </c>
    </row>
    <row r="20" spans="1:3" ht="12.75">
      <c r="A20" t="s">
        <v>615</v>
      </c>
      <c r="B20" s="4" t="s">
        <v>616</v>
      </c>
      <c r="C20" s="4" t="s">
        <v>180</v>
      </c>
    </row>
    <row r="21" spans="1:3" ht="12.75">
      <c r="A21" s="2" t="s">
        <v>617</v>
      </c>
      <c r="B21" s="2" t="s">
        <v>11</v>
      </c>
      <c r="C21" s="2" t="s">
        <v>11</v>
      </c>
    </row>
    <row r="22" spans="1:3" ht="12.75">
      <c r="A22" t="s">
        <v>618</v>
      </c>
      <c r="B22" s="4">
        <v>-2273</v>
      </c>
      <c r="C22" s="4">
        <v>0</v>
      </c>
    </row>
    <row r="23" spans="1:3" ht="12.75">
      <c r="A23" t="s">
        <v>619</v>
      </c>
      <c r="B23" s="4" t="s">
        <v>620</v>
      </c>
      <c r="C23" s="4" t="s">
        <v>180</v>
      </c>
    </row>
    <row r="24" spans="1:3" ht="12.75">
      <c r="A24" t="s">
        <v>621</v>
      </c>
      <c r="B24" s="4" t="s">
        <v>173</v>
      </c>
      <c r="C24" s="4" t="s">
        <v>180</v>
      </c>
    </row>
    <row r="25" spans="1:3" ht="12.75">
      <c r="A25" s="9" t="s">
        <v>170</v>
      </c>
      <c r="B25" s="9" t="s">
        <v>11</v>
      </c>
      <c r="C25" s="9" t="s">
        <v>11</v>
      </c>
    </row>
    <row r="26" spans="1:3" ht="12.75">
      <c r="A26" s="2" t="s">
        <v>622</v>
      </c>
      <c r="B26" s="2" t="s">
        <v>11</v>
      </c>
      <c r="C26" s="2" t="s">
        <v>11</v>
      </c>
    </row>
    <row r="27" spans="1:3" ht="12.75">
      <c r="A27" t="s">
        <v>623</v>
      </c>
      <c r="B27" s="4">
        <v>0</v>
      </c>
      <c r="C27" s="4">
        <v>16659</v>
      </c>
    </row>
    <row r="28" spans="1:3" ht="12.75">
      <c r="A28" t="s">
        <v>624</v>
      </c>
      <c r="B28" s="4">
        <v>0</v>
      </c>
      <c r="C28" s="4">
        <v>6659</v>
      </c>
    </row>
    <row r="29" spans="1:3" ht="12.75">
      <c r="A29" t="s">
        <v>625</v>
      </c>
      <c r="B29" s="4">
        <v>0</v>
      </c>
      <c r="C29" s="4">
        <v>1998</v>
      </c>
    </row>
    <row r="30" spans="1:3" ht="12.75">
      <c r="A30" t="s">
        <v>626</v>
      </c>
      <c r="B30" s="4">
        <v>0</v>
      </c>
      <c r="C30" s="4">
        <v>1332</v>
      </c>
    </row>
    <row r="31" spans="1:3" ht="12.75">
      <c r="A31" t="s">
        <v>627</v>
      </c>
      <c r="B31" s="4">
        <v>0</v>
      </c>
      <c r="C31" s="4">
        <v>720</v>
      </c>
    </row>
    <row r="32" spans="1:3" ht="12.75">
      <c r="A32" t="s">
        <v>628</v>
      </c>
      <c r="B32" s="4">
        <v>0</v>
      </c>
      <c r="C32" s="4">
        <v>660</v>
      </c>
    </row>
    <row r="33" spans="1:3" ht="12.75">
      <c r="A33" t="s">
        <v>629</v>
      </c>
      <c r="B33" s="4">
        <v>0</v>
      </c>
      <c r="C33" s="4">
        <v>4639</v>
      </c>
    </row>
    <row r="34" spans="1:3" ht="12.75">
      <c r="A34" t="s">
        <v>630</v>
      </c>
      <c r="B34" s="4">
        <v>0</v>
      </c>
      <c r="C34" s="4">
        <v>1186</v>
      </c>
    </row>
    <row r="35" spans="1:3" ht="12.75">
      <c r="A35" t="s">
        <v>631</v>
      </c>
      <c r="B35" s="4" t="s">
        <v>180</v>
      </c>
      <c r="C35" s="4" t="s">
        <v>176</v>
      </c>
    </row>
    <row r="36" spans="1:3" ht="12.75">
      <c r="A36" t="s">
        <v>621</v>
      </c>
      <c r="B36" s="4" t="s">
        <v>180</v>
      </c>
      <c r="C36" s="4" t="s">
        <v>176</v>
      </c>
    </row>
    <row r="37" spans="1:3" ht="12.75">
      <c r="A37" s="9" t="s">
        <v>177</v>
      </c>
      <c r="B37" s="9" t="s">
        <v>11</v>
      </c>
      <c r="C37" s="9" t="s">
        <v>11</v>
      </c>
    </row>
    <row r="38" spans="1:3" ht="12.75">
      <c r="A38" s="2" t="s">
        <v>622</v>
      </c>
      <c r="B38" s="2" t="s">
        <v>11</v>
      </c>
      <c r="C38" s="2" t="s">
        <v>11</v>
      </c>
    </row>
    <row r="39" spans="1:3" ht="12.75">
      <c r="A39" t="s">
        <v>540</v>
      </c>
      <c r="B39" s="4">
        <v>0</v>
      </c>
      <c r="C39" s="4">
        <v>23300</v>
      </c>
    </row>
    <row r="40" spans="1:3" ht="12.75">
      <c r="A40" t="s">
        <v>541</v>
      </c>
      <c r="B40" s="4">
        <v>0</v>
      </c>
      <c r="C40" s="4">
        <v>6000</v>
      </c>
    </row>
    <row r="41" spans="1:3" ht="12.75">
      <c r="A41" t="s">
        <v>632</v>
      </c>
      <c r="B41" s="4" t="s">
        <v>180</v>
      </c>
      <c r="C41" s="4" t="s">
        <v>183</v>
      </c>
    </row>
    <row r="42" spans="1:3" ht="12.75">
      <c r="A42" t="s">
        <v>633</v>
      </c>
      <c r="B42" s="4" t="s">
        <v>180</v>
      </c>
      <c r="C42" s="4" t="s">
        <v>183</v>
      </c>
    </row>
    <row r="43" spans="1:3" ht="12.75">
      <c r="A43" s="9" t="s">
        <v>184</v>
      </c>
      <c r="B43" s="9" t="s">
        <v>11</v>
      </c>
      <c r="C43" s="9" t="s">
        <v>11</v>
      </c>
    </row>
    <row r="44" spans="1:3" ht="12.75">
      <c r="A44" s="2" t="s">
        <v>622</v>
      </c>
      <c r="B44" s="2" t="s">
        <v>11</v>
      </c>
      <c r="C44" s="2" t="s">
        <v>11</v>
      </c>
    </row>
    <row r="45" spans="1:3" ht="12.75">
      <c r="A45" t="s">
        <v>634</v>
      </c>
      <c r="B45" s="4">
        <v>0</v>
      </c>
      <c r="C45" s="4">
        <v>269</v>
      </c>
    </row>
    <row r="46" spans="1:3" ht="12.75">
      <c r="A46" t="s">
        <v>635</v>
      </c>
      <c r="B46" s="4" t="s">
        <v>180</v>
      </c>
      <c r="C46" s="4" t="s">
        <v>186</v>
      </c>
    </row>
    <row r="47" spans="1:3" ht="12.75">
      <c r="A47" t="s">
        <v>636</v>
      </c>
      <c r="B47" s="4" t="s">
        <v>180</v>
      </c>
      <c r="C47" s="4" t="s">
        <v>186</v>
      </c>
    </row>
    <row r="48" spans="1:3" ht="12.75">
      <c r="A48" s="2" t="s">
        <v>140</v>
      </c>
      <c r="B48" s="6">
        <f>SUM(B8:B47)</f>
        <v>4</v>
      </c>
      <c r="C48" s="6">
        <f>SUM(C8:C47)</f>
        <v>4</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sheetData>
    <row r="1" ht="12.75">
      <c r="A1" s="1" t="s">
        <v>637</v>
      </c>
    </row>
    <row r="6" spans="1:5" ht="12.75">
      <c r="A6" s="2" t="s">
        <v>638</v>
      </c>
      <c r="B6" s="2" t="s">
        <v>639</v>
      </c>
      <c r="C6" s="2" t="s">
        <v>640</v>
      </c>
      <c r="D6" s="2" t="s">
        <v>641</v>
      </c>
      <c r="E6" s="2" t="s">
        <v>642</v>
      </c>
    </row>
    <row r="7" spans="1:5" ht="12.75">
      <c r="A7" t="s">
        <v>643</v>
      </c>
      <c r="B7" t="s">
        <v>644</v>
      </c>
      <c r="C7" t="s">
        <v>645</v>
      </c>
      <c r="D7" t="s">
        <v>180</v>
      </c>
    </row>
    <row r="8" spans="1:2" ht="12.75">
      <c r="A8" t="s">
        <v>646</v>
      </c>
      <c r="B8" t="s">
        <v>647</v>
      </c>
    </row>
    <row r="9" spans="1:2" ht="12.75">
      <c r="A9" t="s">
        <v>648</v>
      </c>
      <c r="B9" t="s">
        <v>649</v>
      </c>
    </row>
    <row r="10" spans="1:5" ht="12.75">
      <c r="A10" s="2" t="s">
        <v>650</v>
      </c>
      <c r="B10" s="2" t="s">
        <v>651</v>
      </c>
      <c r="C10" t="s">
        <v>180</v>
      </c>
      <c r="D10" t="s">
        <v>180</v>
      </c>
    </row>
    <row r="11" spans="1:5" ht="12.75">
      <c r="A11" t="s">
        <v>652</v>
      </c>
      <c r="B11" t="s">
        <v>180</v>
      </c>
      <c r="C11" t="s">
        <v>653</v>
      </c>
      <c r="D11" t="s">
        <v>180</v>
      </c>
    </row>
    <row r="12" spans="1:5" ht="12.75">
      <c r="A12" t="s">
        <v>654</v>
      </c>
      <c r="B12" t="s">
        <v>655</v>
      </c>
      <c r="C12" t="s">
        <v>655</v>
      </c>
      <c r="D12" t="s">
        <v>180</v>
      </c>
    </row>
    <row r="13" spans="1:5" ht="12.75">
      <c r="A13" t="s">
        <v>656</v>
      </c>
      <c r="B13" t="s">
        <v>657</v>
      </c>
      <c r="C13" t="s">
        <v>657</v>
      </c>
      <c r="D13" t="s">
        <v>180</v>
      </c>
    </row>
    <row r="14" spans="1:5" ht="12.75">
      <c r="A14" t="s">
        <v>658</v>
      </c>
      <c r="B14" t="s">
        <v>180</v>
      </c>
      <c r="C14" t="s">
        <v>180</v>
      </c>
      <c r="D14" t="s">
        <v>180</v>
      </c>
    </row>
    <row r="15" spans="1:5" ht="12.75">
      <c r="A15" t="s">
        <v>659</v>
      </c>
      <c r="B15" t="s">
        <v>180</v>
      </c>
      <c r="C15" t="s">
        <v>180</v>
      </c>
      <c r="D15" t="s">
        <v>180</v>
      </c>
    </row>
    <row r="16" spans="1:5" ht="12.75">
      <c r="A16" t="s">
        <v>660</v>
      </c>
      <c r="B16" t="s">
        <v>661</v>
      </c>
      <c r="C16" t="s">
        <v>662</v>
      </c>
      <c r="D16" t="s">
        <v>180</v>
      </c>
    </row>
    <row r="17" spans="1:5" ht="12.75">
      <c r="A17" t="s">
        <v>663</v>
      </c>
      <c r="B17" t="s">
        <v>180</v>
      </c>
      <c r="C17" t="s">
        <v>664</v>
      </c>
      <c r="D17" t="s">
        <v>180</v>
      </c>
    </row>
    <row r="18" spans="1:5" ht="12.75">
      <c r="A18" t="s">
        <v>665</v>
      </c>
      <c r="B18" t="s">
        <v>666</v>
      </c>
      <c r="C18" t="s">
        <v>667</v>
      </c>
      <c r="D18" t="s">
        <v>180</v>
      </c>
    </row>
    <row r="19" spans="1:5" ht="12.75">
      <c r="A19" t="s">
        <v>668</v>
      </c>
      <c r="B19" t="s">
        <v>669</v>
      </c>
      <c r="C19" t="s">
        <v>670</v>
      </c>
      <c r="D19" t="s">
        <v>180</v>
      </c>
    </row>
    <row r="20" spans="1:5" ht="12.75">
      <c r="A20" t="s">
        <v>671</v>
      </c>
      <c r="B20" t="s">
        <v>180</v>
      </c>
      <c r="C20" t="s">
        <v>180</v>
      </c>
      <c r="D20" t="s">
        <v>180</v>
      </c>
    </row>
    <row r="21" spans="1:5" ht="12.75">
      <c r="A21" t="s">
        <v>672</v>
      </c>
      <c r="B21" t="s">
        <v>180</v>
      </c>
      <c r="C21" t="s">
        <v>180</v>
      </c>
      <c r="D21" t="s">
        <v>180</v>
      </c>
    </row>
    <row r="22" spans="1:5" ht="12.75">
      <c r="A22" t="s">
        <v>673</v>
      </c>
      <c r="B22" t="s">
        <v>180</v>
      </c>
      <c r="C22" t="s">
        <v>180</v>
      </c>
      <c r="D22" t="s">
        <v>180</v>
      </c>
    </row>
    <row r="23" spans="1:5" ht="12.75">
      <c r="A23" s="2" t="s">
        <v>425</v>
      </c>
      <c r="B23" s="2" t="s">
        <v>674</v>
      </c>
      <c r="C23" s="2" t="s">
        <v>675</v>
      </c>
      <c r="D23" s="2" t="s">
        <v>180</v>
      </c>
    </row>
    <row r="24" spans="1:5" ht="12.75">
      <c r="A24" t="s">
        <v>676</v>
      </c>
      <c r="B24" t="s">
        <v>677</v>
      </c>
      <c r="C24" t="s">
        <v>677</v>
      </c>
      <c r="D24" t="s">
        <v>180</v>
      </c>
    </row>
    <row r="25" spans="1:5" ht="12.75">
      <c r="A25" s="2" t="s">
        <v>678</v>
      </c>
      <c r="B25" s="2" t="s">
        <v>679</v>
      </c>
      <c r="C25" s="2" t="s">
        <v>680</v>
      </c>
      <c r="D25" s="2" t="s">
        <v>180</v>
      </c>
    </row>
  </sheetData>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140625" defaultRowHeight="12.75"/>
  <sheetData>
    <row r="1" ht="12.75">
      <c r="A1" s="1" t="s">
        <v>681</v>
      </c>
    </row>
    <row r="3" spans="1:9" ht="12.75">
      <c r="A3" t="s">
        <v>682</v>
      </c>
      <c r="I3" t="s">
        <v>279</v>
      </c>
    </row>
    <row r="4" spans="2:9" ht="12.75">
      <c r="B4" t="s">
        <v>683</v>
      </c>
      <c r="I4" t="s">
        <v>279</v>
      </c>
    </row>
    <row r="5" spans="2:9" ht="12.75">
      <c r="B5" t="s">
        <v>684</v>
      </c>
      <c r="I5" t="s">
        <v>279</v>
      </c>
    </row>
    <row r="6" spans="2:9" ht="12.75">
      <c r="B6" t="s">
        <v>685</v>
      </c>
      <c r="I6" t="s">
        <v>279</v>
      </c>
    </row>
    <row r="7" spans="2:9" ht="12.75">
      <c r="B7" t="s">
        <v>686</v>
      </c>
      <c r="I7" t="s">
        <v>279</v>
      </c>
    </row>
    <row r="8" spans="2:9" ht="12.75">
      <c r="B8" t="s">
        <v>687</v>
      </c>
      <c r="I8" t="s">
        <v>279</v>
      </c>
    </row>
    <row r="9" spans="2:9" ht="12.75">
      <c r="B9" t="s">
        <v>688</v>
      </c>
      <c r="I9" t="s">
        <v>279</v>
      </c>
    </row>
    <row r="10" spans="2:9" ht="12.75">
      <c r="B10" t="s">
        <v>689</v>
      </c>
      <c r="I10" t="s">
        <v>279</v>
      </c>
    </row>
    <row r="11" spans="2:9" ht="12.75">
      <c r="B11" t="s">
        <v>690</v>
      </c>
      <c r="I11" t="s">
        <v>279</v>
      </c>
    </row>
    <row r="12" spans="2:9" ht="12.75">
      <c r="B12" t="s">
        <v>691</v>
      </c>
      <c r="I12" t="s">
        <v>279</v>
      </c>
    </row>
    <row r="13" spans="2:9" ht="12.75">
      <c r="B13" t="s">
        <v>692</v>
      </c>
      <c r="I13" t="s">
        <v>279</v>
      </c>
    </row>
    <row r="14" spans="2:9" ht="12.75">
      <c r="B14" t="s">
        <v>693</v>
      </c>
      <c r="I14" t="s">
        <v>279</v>
      </c>
    </row>
    <row r="15" spans="2:9" ht="12.75">
      <c r="B15" t="s">
        <v>694</v>
      </c>
      <c r="I15" t="s">
        <v>279</v>
      </c>
    </row>
    <row r="16" spans="2:9" ht="12.75">
      <c r="B16" t="s">
        <v>331</v>
      </c>
      <c r="I16" t="s">
        <v>279</v>
      </c>
    </row>
    <row r="17" spans="1:9" ht="12.75">
      <c r="A17" t="s">
        <v>682</v>
      </c>
      <c r="I17" t="s">
        <v>279</v>
      </c>
    </row>
    <row r="18" spans="2:9" ht="12.75">
      <c r="B18" t="s">
        <v>683</v>
      </c>
      <c r="I18" t="s">
        <v>279</v>
      </c>
    </row>
    <row r="19" spans="2:9" ht="12.75">
      <c r="B19" t="s">
        <v>684</v>
      </c>
      <c r="I19" t="s">
        <v>279</v>
      </c>
    </row>
    <row r="20" spans="2:9" ht="12.75">
      <c r="B20" t="s">
        <v>685</v>
      </c>
      <c r="I20" t="s">
        <v>279</v>
      </c>
    </row>
    <row r="21" spans="2:9" ht="12.75">
      <c r="B21" t="s">
        <v>686</v>
      </c>
      <c r="I21" t="s">
        <v>279</v>
      </c>
    </row>
    <row r="22" spans="2:9" ht="12.75">
      <c r="B22" t="s">
        <v>687</v>
      </c>
      <c r="I22" t="s">
        <v>279</v>
      </c>
    </row>
    <row r="23" spans="2:9" ht="12.75">
      <c r="B23" t="s">
        <v>688</v>
      </c>
      <c r="I23" t="s">
        <v>279</v>
      </c>
    </row>
    <row r="24" spans="2:9" ht="12.75">
      <c r="B24" t="s">
        <v>689</v>
      </c>
      <c r="I24" t="s">
        <v>279</v>
      </c>
    </row>
    <row r="25" spans="2:9" ht="12.75">
      <c r="B25" t="s">
        <v>690</v>
      </c>
      <c r="I25" t="s">
        <v>279</v>
      </c>
    </row>
    <row r="26" spans="2:9" ht="12.75">
      <c r="B26" t="s">
        <v>691</v>
      </c>
      <c r="I26" t="s">
        <v>279</v>
      </c>
    </row>
    <row r="27" spans="2:9" ht="12.75">
      <c r="B27" t="s">
        <v>692</v>
      </c>
      <c r="I27" t="s">
        <v>279</v>
      </c>
    </row>
    <row r="28" spans="2:9" ht="12.75">
      <c r="B28" t="s">
        <v>693</v>
      </c>
      <c r="I28" t="s">
        <v>279</v>
      </c>
    </row>
    <row r="29" spans="2:9" ht="12.75">
      <c r="B29" t="s">
        <v>694</v>
      </c>
      <c r="I29" t="s">
        <v>279</v>
      </c>
    </row>
    <row r="30" spans="2:9" ht="12.75">
      <c r="B30" t="s">
        <v>331</v>
      </c>
      <c r="I30" t="s">
        <v>279</v>
      </c>
    </row>
    <row r="31" spans="1:9" ht="12.75">
      <c r="A31" t="s">
        <v>682</v>
      </c>
      <c r="I31" t="s">
        <v>279</v>
      </c>
    </row>
    <row r="32" spans="2:9" ht="12.75">
      <c r="B32" t="s">
        <v>683</v>
      </c>
      <c r="I32" t="s">
        <v>279</v>
      </c>
    </row>
    <row r="33" spans="2:9" ht="12.75">
      <c r="B33" t="s">
        <v>684</v>
      </c>
      <c r="I33" t="s">
        <v>279</v>
      </c>
    </row>
    <row r="34" spans="2:9" ht="12.75">
      <c r="B34" t="s">
        <v>685</v>
      </c>
      <c r="I34" t="s">
        <v>279</v>
      </c>
    </row>
    <row r="35" spans="2:9" ht="12.75">
      <c r="B35" t="s">
        <v>686</v>
      </c>
      <c r="I35" t="s">
        <v>279</v>
      </c>
    </row>
    <row r="36" spans="2:9" ht="12.75">
      <c r="B36" t="s">
        <v>687</v>
      </c>
      <c r="I36" t="s">
        <v>279</v>
      </c>
    </row>
    <row r="37" spans="2:9" ht="12.75">
      <c r="B37" t="s">
        <v>688</v>
      </c>
      <c r="I37" t="s">
        <v>279</v>
      </c>
    </row>
    <row r="38" spans="2:9" ht="12.75">
      <c r="B38" t="s">
        <v>689</v>
      </c>
      <c r="I38" t="s">
        <v>279</v>
      </c>
    </row>
    <row r="39" spans="2:9" ht="12.75">
      <c r="B39" t="s">
        <v>690</v>
      </c>
      <c r="I39" t="s">
        <v>279</v>
      </c>
    </row>
    <row r="40" spans="2:9" ht="12.75">
      <c r="B40" t="s">
        <v>691</v>
      </c>
      <c r="I40" t="s">
        <v>279</v>
      </c>
    </row>
    <row r="41" spans="2:9" ht="12.75">
      <c r="B41" t="s">
        <v>692</v>
      </c>
      <c r="I41" t="s">
        <v>279</v>
      </c>
    </row>
    <row r="42" spans="2:9" ht="12.75">
      <c r="B42" t="s">
        <v>693</v>
      </c>
      <c r="I42" t="s">
        <v>279</v>
      </c>
    </row>
    <row r="43" spans="2:9" ht="12.75">
      <c r="B43" t="s">
        <v>694</v>
      </c>
      <c r="I43" t="s">
        <v>279</v>
      </c>
    </row>
    <row r="44" spans="2:9" ht="12.75">
      <c r="B44" t="s">
        <v>331</v>
      </c>
      <c r="I44" t="s">
        <v>279</v>
      </c>
    </row>
    <row r="45" spans="1:9" ht="12.75">
      <c r="A45" t="s">
        <v>682</v>
      </c>
      <c r="I45" t="s">
        <v>279</v>
      </c>
    </row>
    <row r="46" spans="2:9" ht="12.75">
      <c r="B46" t="s">
        <v>683</v>
      </c>
      <c r="I46" t="s">
        <v>279</v>
      </c>
    </row>
    <row r="47" spans="2:9" ht="12.75">
      <c r="B47" t="s">
        <v>684</v>
      </c>
      <c r="I47" t="s">
        <v>279</v>
      </c>
    </row>
    <row r="48" spans="2:9" ht="12.75">
      <c r="B48" t="s">
        <v>685</v>
      </c>
      <c r="I48" t="s">
        <v>279</v>
      </c>
    </row>
    <row r="49" spans="2:9" ht="12.75">
      <c r="B49" t="s">
        <v>686</v>
      </c>
      <c r="I49" t="s">
        <v>279</v>
      </c>
    </row>
    <row r="50" spans="2:9" ht="12.75">
      <c r="B50" t="s">
        <v>687</v>
      </c>
      <c r="I50" t="s">
        <v>279</v>
      </c>
    </row>
    <row r="51" spans="2:9" ht="12.75">
      <c r="B51" t="s">
        <v>688</v>
      </c>
      <c r="I51" t="s">
        <v>279</v>
      </c>
    </row>
    <row r="52" spans="2:9" ht="12.75">
      <c r="B52" t="s">
        <v>689</v>
      </c>
      <c r="I52" t="s">
        <v>279</v>
      </c>
    </row>
    <row r="53" spans="2:9" ht="12.75">
      <c r="B53" t="s">
        <v>690</v>
      </c>
      <c r="I53" t="s">
        <v>279</v>
      </c>
    </row>
    <row r="54" spans="2:9" ht="12.75">
      <c r="B54" t="s">
        <v>691</v>
      </c>
      <c r="I54" t="s">
        <v>279</v>
      </c>
    </row>
    <row r="55" spans="2:9" ht="12.75">
      <c r="B55" t="s">
        <v>692</v>
      </c>
      <c r="I55" t="s">
        <v>279</v>
      </c>
    </row>
    <row r="56" spans="2:9" ht="12.75">
      <c r="B56" t="s">
        <v>693</v>
      </c>
      <c r="I56" t="s">
        <v>279</v>
      </c>
    </row>
    <row r="57" spans="2:9" ht="12.75">
      <c r="B57" t="s">
        <v>694</v>
      </c>
      <c r="I57" t="s">
        <v>279</v>
      </c>
    </row>
    <row r="58" spans="2:9" ht="12.75">
      <c r="B58" t="s">
        <v>331</v>
      </c>
      <c r="I58" t="s">
        <v>279</v>
      </c>
    </row>
    <row r="59" spans="1:9" ht="12.75">
      <c r="A59" t="s">
        <v>682</v>
      </c>
      <c r="I59" t="s">
        <v>279</v>
      </c>
    </row>
    <row r="60" spans="2:9" ht="12.75">
      <c r="B60" t="s">
        <v>683</v>
      </c>
      <c r="I60" t="s">
        <v>279</v>
      </c>
    </row>
    <row r="61" spans="2:9" ht="12.75">
      <c r="B61" t="s">
        <v>684</v>
      </c>
      <c r="I61" t="s">
        <v>279</v>
      </c>
    </row>
    <row r="62" spans="2:9" ht="12.75">
      <c r="B62" t="s">
        <v>685</v>
      </c>
      <c r="I62" t="s">
        <v>279</v>
      </c>
    </row>
    <row r="63" spans="2:9" ht="12.75">
      <c r="B63" t="s">
        <v>686</v>
      </c>
      <c r="I63" t="s">
        <v>279</v>
      </c>
    </row>
    <row r="64" spans="2:9" ht="12.75">
      <c r="B64" t="s">
        <v>687</v>
      </c>
      <c r="I64" t="s">
        <v>279</v>
      </c>
    </row>
    <row r="65" spans="2:9" ht="12.75">
      <c r="B65" t="s">
        <v>688</v>
      </c>
      <c r="I65" t="s">
        <v>279</v>
      </c>
    </row>
    <row r="66" spans="2:9" ht="12.75">
      <c r="B66" t="s">
        <v>689</v>
      </c>
      <c r="I66" t="s">
        <v>279</v>
      </c>
    </row>
    <row r="67" spans="2:9" ht="12.75">
      <c r="B67" t="s">
        <v>690</v>
      </c>
      <c r="I67" t="s">
        <v>279</v>
      </c>
    </row>
    <row r="68" spans="2:9" ht="12.75">
      <c r="B68" t="s">
        <v>691</v>
      </c>
      <c r="I68" t="s">
        <v>279</v>
      </c>
    </row>
    <row r="69" spans="2:9" ht="12.75">
      <c r="B69" t="s">
        <v>692</v>
      </c>
      <c r="I69" t="s">
        <v>279</v>
      </c>
    </row>
    <row r="70" spans="2:9" ht="12.75">
      <c r="B70" t="s">
        <v>693</v>
      </c>
      <c r="I70" t="s">
        <v>279</v>
      </c>
    </row>
    <row r="71" spans="2:9" ht="12.75">
      <c r="B71" t="s">
        <v>694</v>
      </c>
      <c r="I71" t="s">
        <v>279</v>
      </c>
    </row>
    <row r="72" spans="2:9" ht="12.75">
      <c r="B72" t="s">
        <v>331</v>
      </c>
      <c r="I72" t="s">
        <v>279</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140625" defaultRowHeight="12.75"/>
  <sheetData>
    <row r="1" ht="12.75">
      <c r="A1" s="1" t="s">
        <v>87</v>
      </c>
    </row>
    <row r="2" ht="12.75">
      <c r="A2" s="2" t="s">
        <v>88</v>
      </c>
    </row>
    <row r="3" ht="12.75">
      <c r="A3" s="2" t="s">
        <v>89</v>
      </c>
    </row>
    <row r="4" ht="12.75">
      <c r="A4" s="2" t="s">
        <v>90</v>
      </c>
    </row>
    <row r="5" spans="2:11" ht="12.75">
      <c r="B5" s="3" t="s">
        <v>91</v>
      </c>
      <c r="E5" s="3" t="s">
        <v>92</v>
      </c>
      <c r="H5" s="3" t="s">
        <v>93</v>
      </c>
      <c r="K5" s="3"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4">
        <v>0</v>
      </c>
      <c r="C7" s="4">
        <v>0</v>
      </c>
      <c r="D7" s="4">
        <v>0</v>
      </c>
      <c r="E7" s="5">
        <v>0</v>
      </c>
      <c r="F7" s="5">
        <v>0</v>
      </c>
      <c r="G7" s="5">
        <v>0</v>
      </c>
      <c r="H7" s="4">
        <v>0</v>
      </c>
      <c r="I7" s="4">
        <v>24384</v>
      </c>
      <c r="J7" s="4">
        <v>24000</v>
      </c>
      <c r="K7" s="4">
        <v>0</v>
      </c>
      <c r="L7" s="4">
        <v>0</v>
      </c>
      <c r="M7" s="4">
        <v>0</v>
      </c>
    </row>
    <row r="8" spans="1:13" ht="12.75">
      <c r="A8" t="s">
        <v>98</v>
      </c>
      <c r="B8" s="4">
        <v>6</v>
      </c>
      <c r="C8" s="4">
        <v>5</v>
      </c>
      <c r="D8" s="4">
        <v>5</v>
      </c>
      <c r="E8" s="5">
        <v>6.75</v>
      </c>
      <c r="F8" s="5">
        <v>5.420000076293945</v>
      </c>
      <c r="G8" s="5">
        <v>4.789999961853027</v>
      </c>
      <c r="H8" s="4">
        <v>237232</v>
      </c>
      <c r="I8" s="4">
        <v>195164</v>
      </c>
      <c r="J8" s="4">
        <v>181331</v>
      </c>
      <c r="K8" s="4">
        <v>0</v>
      </c>
      <c r="L8" s="4">
        <v>0</v>
      </c>
      <c r="M8" s="4">
        <v>0</v>
      </c>
    </row>
    <row r="9" spans="1:13" ht="12.75">
      <c r="A9" t="s">
        <v>99</v>
      </c>
      <c r="B9" s="4">
        <v>2</v>
      </c>
      <c r="C9" s="4">
        <v>2</v>
      </c>
      <c r="D9" s="4">
        <v>2</v>
      </c>
      <c r="E9" s="5">
        <v>2</v>
      </c>
      <c r="F9" s="5">
        <v>1.75</v>
      </c>
      <c r="G9" s="5">
        <v>2</v>
      </c>
      <c r="H9" s="4">
        <v>53059</v>
      </c>
      <c r="I9" s="4">
        <v>43483</v>
      </c>
      <c r="J9" s="4">
        <v>55952</v>
      </c>
      <c r="K9" s="4">
        <v>0</v>
      </c>
      <c r="L9" s="4">
        <v>0</v>
      </c>
      <c r="M9" s="4">
        <v>0</v>
      </c>
    </row>
    <row r="10" spans="1:13" ht="12.75">
      <c r="A10" t="s">
        <v>100</v>
      </c>
      <c r="B10" s="4">
        <v>3</v>
      </c>
      <c r="C10" s="4">
        <v>3</v>
      </c>
      <c r="D10" s="4">
        <v>3</v>
      </c>
      <c r="E10" s="5">
        <v>3</v>
      </c>
      <c r="F10" s="5">
        <v>3</v>
      </c>
      <c r="G10" s="5">
        <v>3</v>
      </c>
      <c r="H10" s="4">
        <v>71487</v>
      </c>
      <c r="I10" s="4">
        <v>70893</v>
      </c>
      <c r="J10" s="4">
        <v>71088</v>
      </c>
      <c r="K10" s="4">
        <v>0</v>
      </c>
      <c r="L10" s="4">
        <v>0</v>
      </c>
      <c r="M10" s="4">
        <v>0</v>
      </c>
    </row>
    <row r="11" spans="1:13" ht="12.75">
      <c r="A11" s="2" t="s">
        <v>101</v>
      </c>
      <c r="B11" s="6">
        <f>SUM(B7:B10)</f>
        <v>4</v>
      </c>
      <c r="C11" s="6">
        <f>SUM(C7:C10)</f>
        <v>4</v>
      </c>
      <c r="D11" s="6">
        <f>SUM(D7:D10)</f>
        <v>4</v>
      </c>
      <c r="E11" s="5">
        <f>SUM(E7:E10)</f>
        <v>4</v>
      </c>
      <c r="F11" s="5">
        <f>SUM(F7:F10)</f>
        <v>4</v>
      </c>
      <c r="G11" s="5">
        <f>SUM(G7:G10)</f>
        <v>4</v>
      </c>
      <c r="H11" s="6">
        <f>SUM(H7:H10)</f>
        <v>4</v>
      </c>
      <c r="I11" s="6">
        <f>SUM(I7:I10)</f>
        <v>4</v>
      </c>
      <c r="J11" s="6">
        <f>SUM(J7:J10)</f>
        <v>4</v>
      </c>
      <c r="K11" s="6">
        <f>SUM(K7:K10)</f>
        <v>4</v>
      </c>
      <c r="L11" s="6">
        <f>SUM(L7:L10)</f>
        <v>4</v>
      </c>
      <c r="M11" s="6">
        <f>SUM(M7:M10)</f>
        <v>4</v>
      </c>
    </row>
    <row r="12" spans="5:10" ht="12.75">
      <c r="E12" s="2" t="s">
        <v>102</v>
      </c>
      <c r="H12" s="4">
        <v>148348</v>
      </c>
      <c r="I12" s="4">
        <v>132687</v>
      </c>
      <c r="J12" s="4">
        <v>144698</v>
      </c>
    </row>
    <row r="13" spans="5:10" ht="12.75">
      <c r="E13" s="2" t="s">
        <v>103</v>
      </c>
      <c r="H13" s="6">
        <f>SUM(H11:H12)</f>
        <v>4</v>
      </c>
      <c r="I13" s="6">
        <f>SUM(I11:I12)</f>
        <v>4</v>
      </c>
      <c r="J13" s="6">
        <f>SUM(J11:J12)</f>
        <v>4</v>
      </c>
    </row>
  </sheetData>
  <mergeCells count="2">
    <mergeCell ref="E12:G12"/>
    <mergeCell ref="E13:G13"/>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6"/>
  <sheetViews>
    <sheetView workbookViewId="0" topLeftCell="A1">
      <selection activeCell="A1" sqref="A1"/>
    </sheetView>
  </sheetViews>
  <sheetFormatPr defaultColWidth="9.140625" defaultRowHeight="12.75"/>
  <sheetData>
    <row r="1" ht="12.75">
      <c r="A1" s="1" t="s">
        <v>104</v>
      </c>
    </row>
    <row r="2" ht="12.75">
      <c r="A2" s="2" t="s">
        <v>88</v>
      </c>
    </row>
    <row r="3" ht="12.75">
      <c r="A3" s="2" t="s">
        <v>89</v>
      </c>
    </row>
    <row r="4" ht="12.75">
      <c r="A4" s="2" t="s">
        <v>90</v>
      </c>
    </row>
    <row r="6" spans="2:17" ht="12.75">
      <c r="B6" s="3" t="s">
        <v>105</v>
      </c>
      <c r="E6" s="3" t="s">
        <v>106</v>
      </c>
      <c r="H6" s="3" t="s">
        <v>107</v>
      </c>
      <c r="K6" s="2" t="s">
        <v>108</v>
      </c>
      <c r="N6" s="2" t="s">
        <v>109</v>
      </c>
      <c r="Q6" s="2" t="s">
        <v>110</v>
      </c>
    </row>
    <row r="7" spans="1:19" ht="12.75">
      <c r="A7" s="2" t="s">
        <v>11</v>
      </c>
      <c r="B7" s="2" t="s">
        <v>95</v>
      </c>
      <c r="C7" s="2" t="s">
        <v>96</v>
      </c>
      <c r="D7" s="2" t="s">
        <v>4</v>
      </c>
      <c r="E7" s="2" t="s">
        <v>95</v>
      </c>
      <c r="F7" s="2" t="s">
        <v>96</v>
      </c>
      <c r="G7" s="2" t="s">
        <v>4</v>
      </c>
      <c r="H7" s="2" t="s">
        <v>95</v>
      </c>
      <c r="I7" s="2" t="s">
        <v>96</v>
      </c>
      <c r="J7" s="2" t="s">
        <v>4</v>
      </c>
      <c r="K7" s="2" t="s">
        <v>95</v>
      </c>
      <c r="L7" s="2" t="s">
        <v>96</v>
      </c>
      <c r="M7" s="2" t="s">
        <v>4</v>
      </c>
      <c r="N7" s="2" t="s">
        <v>95</v>
      </c>
      <c r="O7" s="2" t="s">
        <v>96</v>
      </c>
      <c r="P7" s="2" t="s">
        <v>4</v>
      </c>
      <c r="Q7" s="2" t="s">
        <v>95</v>
      </c>
      <c r="R7" s="2" t="s">
        <v>96</v>
      </c>
      <c r="S7" s="2" t="s">
        <v>4</v>
      </c>
    </row>
    <row r="8" spans="1:19" ht="12.75">
      <c r="A8" t="s">
        <v>97</v>
      </c>
      <c r="B8">
        <v>0</v>
      </c>
      <c r="C8">
        <v>0</v>
      </c>
      <c r="D8">
        <v>0</v>
      </c>
      <c r="E8" s="4">
        <v>0</v>
      </c>
      <c r="F8" t="s">
        <v>111</v>
      </c>
      <c r="G8" t="s">
        <v>111</v>
      </c>
      <c r="H8" s="4">
        <v>0</v>
      </c>
      <c r="I8" t="s">
        <v>111</v>
      </c>
      <c r="J8" t="s">
        <v>111</v>
      </c>
      <c r="K8" s="4">
        <v>0</v>
      </c>
      <c r="L8" t="s">
        <v>111</v>
      </c>
      <c r="M8" t="s">
        <v>111</v>
      </c>
      <c r="N8" s="4">
        <v>0</v>
      </c>
      <c r="O8" t="s">
        <v>111</v>
      </c>
      <c r="P8" t="s">
        <v>111</v>
      </c>
      <c r="Q8" s="4">
        <v>0</v>
      </c>
      <c r="R8" t="s">
        <v>111</v>
      </c>
      <c r="S8" t="s">
        <v>111</v>
      </c>
    </row>
    <row r="9" spans="1:19" ht="12.75">
      <c r="A9" t="s">
        <v>98</v>
      </c>
      <c r="B9" s="4" t="s">
        <v>112</v>
      </c>
      <c r="C9" s="4" t="s">
        <v>113</v>
      </c>
      <c r="D9" s="4" t="s">
        <v>114</v>
      </c>
      <c r="E9" s="4">
        <v>35145</v>
      </c>
      <c r="F9" s="4">
        <v>36030</v>
      </c>
      <c r="G9" s="4">
        <v>37843</v>
      </c>
      <c r="H9" s="4">
        <v>28300</v>
      </c>
      <c r="I9" s="4">
        <v>27505</v>
      </c>
      <c r="J9" s="4">
        <v>28131</v>
      </c>
      <c r="K9" s="4">
        <v>6846</v>
      </c>
      <c r="L9" s="4">
        <v>8525</v>
      </c>
      <c r="M9" s="4">
        <v>9712</v>
      </c>
      <c r="N9" s="4">
        <v>0</v>
      </c>
      <c r="O9" s="4">
        <v>0</v>
      </c>
      <c r="P9" s="4">
        <v>0</v>
      </c>
      <c r="Q9" s="4">
        <v>0</v>
      </c>
      <c r="R9" s="4">
        <v>0</v>
      </c>
      <c r="S9" s="4">
        <v>0</v>
      </c>
    </row>
    <row r="10" spans="1:19" ht="12.75">
      <c r="A10" t="s">
        <v>99</v>
      </c>
      <c r="B10" s="4" t="s">
        <v>115</v>
      </c>
      <c r="C10" s="4" t="s">
        <v>116</v>
      </c>
      <c r="D10" s="4" t="s">
        <v>115</v>
      </c>
      <c r="E10" s="4">
        <v>26530</v>
      </c>
      <c r="F10" s="4">
        <v>24847</v>
      </c>
      <c r="G10" s="4">
        <v>27976</v>
      </c>
      <c r="H10" s="4">
        <v>23431</v>
      </c>
      <c r="I10" s="4">
        <v>22211</v>
      </c>
      <c r="J10" s="4">
        <v>25680</v>
      </c>
      <c r="K10" s="4">
        <v>3099</v>
      </c>
      <c r="L10" s="4">
        <v>2637</v>
      </c>
      <c r="M10" s="4">
        <v>2297</v>
      </c>
      <c r="N10" s="4">
        <v>0</v>
      </c>
      <c r="O10" s="4">
        <v>0</v>
      </c>
      <c r="P10" s="4">
        <v>0</v>
      </c>
      <c r="Q10" s="4">
        <v>0</v>
      </c>
      <c r="R10" s="4">
        <v>0</v>
      </c>
      <c r="S10" s="4">
        <v>0</v>
      </c>
    </row>
    <row r="11" spans="1:19" ht="12.75">
      <c r="A11" t="s">
        <v>100</v>
      </c>
      <c r="B11" s="4" t="s">
        <v>117</v>
      </c>
      <c r="C11" s="4" t="s">
        <v>117</v>
      </c>
      <c r="D11" s="4" t="s">
        <v>117</v>
      </c>
      <c r="E11" s="4">
        <v>23829</v>
      </c>
      <c r="F11" s="4">
        <v>23631</v>
      </c>
      <c r="G11" s="4">
        <v>23696</v>
      </c>
      <c r="H11" s="4">
        <v>21462</v>
      </c>
      <c r="I11" s="4">
        <v>21589</v>
      </c>
      <c r="J11" s="4">
        <v>21624</v>
      </c>
      <c r="K11" s="4">
        <v>2367</v>
      </c>
      <c r="L11" s="4">
        <v>2042</v>
      </c>
      <c r="M11" s="4">
        <v>2072</v>
      </c>
      <c r="N11" s="4">
        <v>0</v>
      </c>
      <c r="O11" s="4">
        <v>0</v>
      </c>
      <c r="P11" s="4">
        <v>0</v>
      </c>
      <c r="Q11" s="4">
        <v>0</v>
      </c>
      <c r="R11" s="4">
        <v>0</v>
      </c>
      <c r="S11" s="4">
        <v>0</v>
      </c>
    </row>
    <row r="12" spans="2:19" ht="12.75">
      <c r="B12" s="4" t="s">
        <v>118</v>
      </c>
      <c r="C12" s="4" t="s">
        <v>119</v>
      </c>
      <c r="D12" s="4" t="s">
        <v>120</v>
      </c>
      <c r="E12" s="4">
        <v>30789</v>
      </c>
      <c r="F12" s="4">
        <v>30448</v>
      </c>
      <c r="G12" s="4">
        <v>31492</v>
      </c>
      <c r="H12" s="4">
        <v>25725</v>
      </c>
      <c r="I12" s="4">
        <v>24849</v>
      </c>
      <c r="J12" s="4">
        <v>25636</v>
      </c>
      <c r="K12" s="4">
        <v>5065</v>
      </c>
      <c r="L12" s="4">
        <v>5599</v>
      </c>
      <c r="M12" s="4">
        <v>5856</v>
      </c>
      <c r="N12" s="4">
        <v>0</v>
      </c>
      <c r="O12" s="4">
        <v>0</v>
      </c>
      <c r="P12" s="4">
        <v>0</v>
      </c>
      <c r="Q12" s="4">
        <v>0</v>
      </c>
      <c r="R12" s="4">
        <v>0</v>
      </c>
      <c r="S12" s="4">
        <v>0</v>
      </c>
    </row>
    <row r="14" ht="12.75">
      <c r="A14" s="2" t="s">
        <v>121</v>
      </c>
    </row>
    <row r="15" ht="12.75">
      <c r="A15" s="2" t="s">
        <v>122</v>
      </c>
    </row>
    <row r="16" ht="12.75">
      <c r="A16" s="2" t="s">
        <v>123</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140625" defaultRowHeight="12.75"/>
  <sheetData>
    <row r="1" ht="12.75">
      <c r="A1" s="1" t="s">
        <v>124</v>
      </c>
    </row>
    <row r="2" ht="12.75">
      <c r="A2" s="2" t="s">
        <v>88</v>
      </c>
    </row>
    <row r="3" ht="12.75">
      <c r="A3" s="2" t="s">
        <v>89</v>
      </c>
    </row>
    <row r="4" ht="12.75">
      <c r="A4" s="2" t="s">
        <v>90</v>
      </c>
    </row>
    <row r="5" spans="1:5" ht="12.75">
      <c r="A5" s="3" t="s">
        <v>125</v>
      </c>
      <c r="E5" s="3" t="s">
        <v>126</v>
      </c>
    </row>
    <row r="6" spans="1:11" ht="12.75">
      <c r="A6" s="2" t="s">
        <v>127</v>
      </c>
      <c r="E6" s="2" t="s">
        <v>128</v>
      </c>
      <c r="H6" s="2" t="s">
        <v>129</v>
      </c>
      <c r="K6" s="2" t="s">
        <v>130</v>
      </c>
    </row>
    <row r="7" spans="1:13" ht="12.75">
      <c r="A7" s="2" t="s">
        <v>11</v>
      </c>
      <c r="B7" s="2" t="s">
        <v>95</v>
      </c>
      <c r="C7" s="2" t="s">
        <v>96</v>
      </c>
      <c r="D7" s="2" t="s">
        <v>4</v>
      </c>
      <c r="E7" s="2" t="s">
        <v>95</v>
      </c>
      <c r="F7" s="2" t="s">
        <v>96</v>
      </c>
      <c r="G7" s="2" t="s">
        <v>4</v>
      </c>
      <c r="H7" s="2" t="s">
        <v>95</v>
      </c>
      <c r="I7" s="2" t="s">
        <v>96</v>
      </c>
      <c r="J7" s="2" t="s">
        <v>4</v>
      </c>
      <c r="K7" s="2" t="s">
        <v>95</v>
      </c>
      <c r="L7" s="2" t="s">
        <v>96</v>
      </c>
      <c r="M7" s="2" t="s">
        <v>4</v>
      </c>
    </row>
    <row r="8" spans="1:13" ht="12.75">
      <c r="A8" t="s">
        <v>98</v>
      </c>
      <c r="B8">
        <v>5</v>
      </c>
      <c r="C8">
        <v>5</v>
      </c>
      <c r="D8">
        <v>5</v>
      </c>
      <c r="E8">
        <v>43.6</v>
      </c>
      <c r="F8">
        <v>24.8</v>
      </c>
      <c r="G8">
        <v>32</v>
      </c>
      <c r="H8">
        <v>0.8</v>
      </c>
      <c r="I8">
        <v>2.6</v>
      </c>
      <c r="J8">
        <v>1.4</v>
      </c>
      <c r="K8">
        <v>9.4</v>
      </c>
      <c r="L8">
        <v>10.2</v>
      </c>
      <c r="M8">
        <v>6</v>
      </c>
    </row>
    <row r="9" spans="1:13" ht="12.75">
      <c r="A9" t="s">
        <v>99</v>
      </c>
      <c r="B9">
        <v>2</v>
      </c>
      <c r="C9">
        <v>2</v>
      </c>
      <c r="D9">
        <v>2</v>
      </c>
      <c r="E9">
        <v>34</v>
      </c>
      <c r="F9">
        <v>27.5</v>
      </c>
      <c r="G9">
        <v>27.5</v>
      </c>
      <c r="H9">
        <v>0.5</v>
      </c>
      <c r="I9">
        <v>3.5</v>
      </c>
      <c r="J9">
        <v>2</v>
      </c>
      <c r="K9">
        <v>1</v>
      </c>
      <c r="L9">
        <v>46</v>
      </c>
      <c r="M9">
        <v>0</v>
      </c>
    </row>
    <row r="10" spans="1:13" ht="12.75">
      <c r="A10" t="s">
        <v>100</v>
      </c>
      <c r="B10">
        <v>3</v>
      </c>
      <c r="C10">
        <v>3</v>
      </c>
      <c r="D10">
        <v>3</v>
      </c>
      <c r="E10">
        <v>33.67</v>
      </c>
      <c r="F10">
        <v>29</v>
      </c>
      <c r="G10">
        <v>23</v>
      </c>
      <c r="H10">
        <v>0.67</v>
      </c>
      <c r="I10">
        <v>0.67</v>
      </c>
      <c r="J10">
        <v>2</v>
      </c>
      <c r="K10">
        <v>3</v>
      </c>
      <c r="L10">
        <v>3.67</v>
      </c>
      <c r="M10">
        <v>3.33</v>
      </c>
    </row>
    <row r="11" spans="1:13" ht="12.75">
      <c r="A11" s="2" t="s">
        <v>131</v>
      </c>
      <c r="B11" s="2">
        <v>10</v>
      </c>
      <c r="C11" s="2">
        <v>10</v>
      </c>
      <c r="D11" s="2">
        <v>10</v>
      </c>
      <c r="E11" s="2">
        <v>38.7</v>
      </c>
      <c r="F11" s="2">
        <v>26.6</v>
      </c>
      <c r="G11" s="2">
        <v>28.4</v>
      </c>
      <c r="H11" s="2">
        <v>0.7</v>
      </c>
      <c r="I11" s="2">
        <v>2.2</v>
      </c>
      <c r="J11" s="2">
        <v>1.7</v>
      </c>
      <c r="K11" s="2">
        <v>5.8</v>
      </c>
      <c r="L11" s="2">
        <v>15.4</v>
      </c>
      <c r="M11" s="2">
        <v>4</v>
      </c>
    </row>
    <row r="12" ht="12.75">
      <c r="A12" s="2" t="s">
        <v>132</v>
      </c>
    </row>
    <row r="13" ht="12.75">
      <c r="A13" s="2" t="s">
        <v>133</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sheetData>
    <row r="1" ht="12.75">
      <c r="A1" s="1" t="s">
        <v>134</v>
      </c>
    </row>
    <row r="2" ht="12.75">
      <c r="A2" s="2" t="s">
        <v>88</v>
      </c>
    </row>
    <row r="3" ht="12.75">
      <c r="A3" s="2" t="s">
        <v>89</v>
      </c>
    </row>
    <row r="4" ht="12.75">
      <c r="A4" s="2" t="s">
        <v>90</v>
      </c>
    </row>
    <row r="6" ht="12.75">
      <c r="A6" s="3" t="s">
        <v>135</v>
      </c>
    </row>
    <row r="7" spans="1:4" ht="12.75">
      <c r="A7" s="2" t="s">
        <v>136</v>
      </c>
      <c r="B7" s="2" t="s">
        <v>95</v>
      </c>
      <c r="C7" s="2" t="s">
        <v>96</v>
      </c>
      <c r="D7" s="2" t="s">
        <v>4</v>
      </c>
    </row>
    <row r="8" spans="1:4" ht="12.75">
      <c r="A8" s="2" t="s">
        <v>137</v>
      </c>
      <c r="B8" s="4">
        <v>0</v>
      </c>
      <c r="C8" s="4">
        <v>0</v>
      </c>
      <c r="D8" s="4">
        <v>0</v>
      </c>
    </row>
    <row r="9" spans="1:4" ht="12.75">
      <c r="A9" s="2" t="s">
        <v>138</v>
      </c>
      <c r="B9" s="4">
        <v>0</v>
      </c>
      <c r="C9" s="4">
        <v>1</v>
      </c>
      <c r="D9" s="4">
        <v>1</v>
      </c>
    </row>
    <row r="10" spans="1:4" ht="12.75">
      <c r="A10" s="2" t="s">
        <v>139</v>
      </c>
      <c r="B10" s="4">
        <v>1</v>
      </c>
      <c r="C10" s="4">
        <v>2</v>
      </c>
      <c r="D10" s="4">
        <v>2</v>
      </c>
    </row>
    <row r="11" spans="1:4" ht="12.75">
      <c r="A11" s="2" t="s">
        <v>140</v>
      </c>
      <c r="B11" s="4">
        <v>1</v>
      </c>
      <c r="C11" s="4">
        <v>3</v>
      </c>
      <c r="D11" s="4">
        <v>3</v>
      </c>
    </row>
    <row r="13" spans="1:5" ht="12.75">
      <c r="A13" s="3" t="s">
        <v>141</v>
      </c>
      <c r="E13" s="3" t="s">
        <v>142</v>
      </c>
    </row>
    <row r="14" ht="12.75">
      <c r="I14" s="3" t="s">
        <v>143</v>
      </c>
    </row>
    <row r="15" spans="1:12" ht="12.75">
      <c r="A15" s="2" t="s">
        <v>144</v>
      </c>
      <c r="B15" s="2" t="s">
        <v>95</v>
      </c>
      <c r="C15" s="2" t="s">
        <v>96</v>
      </c>
      <c r="D15" s="2" t="s">
        <v>4</v>
      </c>
      <c r="E15" s="2" t="s">
        <v>11</v>
      </c>
      <c r="F15" s="2" t="s">
        <v>95</v>
      </c>
      <c r="G15" s="2" t="s">
        <v>96</v>
      </c>
      <c r="H15" s="2" t="s">
        <v>4</v>
      </c>
      <c r="I15" s="2" t="s">
        <v>145</v>
      </c>
      <c r="J15" s="2" t="s">
        <v>95</v>
      </c>
      <c r="K15" s="2" t="s">
        <v>96</v>
      </c>
      <c r="L15" s="2" t="s">
        <v>4</v>
      </c>
    </row>
    <row r="16" spans="1:12" ht="12.75">
      <c r="A16" s="2" t="s">
        <v>146</v>
      </c>
      <c r="B16" s="4">
        <v>1</v>
      </c>
      <c r="C16" s="4">
        <v>3</v>
      </c>
      <c r="D16" s="4">
        <v>3</v>
      </c>
      <c r="E16" t="s">
        <v>147</v>
      </c>
      <c r="F16" s="4">
        <v>26329</v>
      </c>
      <c r="G16" s="4">
        <v>19555</v>
      </c>
      <c r="H16" s="4">
        <v>40492</v>
      </c>
      <c r="I16" t="s">
        <v>148</v>
      </c>
      <c r="J16" s="4">
        <v>26329</v>
      </c>
      <c r="K16" s="4">
        <v>6518</v>
      </c>
      <c r="L16" s="4">
        <v>13497</v>
      </c>
    </row>
    <row r="17" spans="1:12" ht="12.75">
      <c r="A17" s="2" t="s">
        <v>149</v>
      </c>
      <c r="B17" s="4">
        <v>0</v>
      </c>
      <c r="C17" s="4">
        <v>0</v>
      </c>
      <c r="D17" s="4">
        <v>0</v>
      </c>
      <c r="E17" t="s">
        <v>150</v>
      </c>
      <c r="F17" s="4">
        <v>0</v>
      </c>
      <c r="G17" s="4">
        <v>0</v>
      </c>
      <c r="H17" s="4">
        <v>0</v>
      </c>
      <c r="I17" t="s">
        <v>148</v>
      </c>
      <c r="J17" s="4">
        <v>0</v>
      </c>
      <c r="K17" s="4">
        <v>0</v>
      </c>
      <c r="L17" s="4">
        <v>0</v>
      </c>
    </row>
    <row r="18" spans="1:12" ht="12.75">
      <c r="A18" s="2" t="s">
        <v>151</v>
      </c>
      <c r="B18" s="4">
        <v>0</v>
      </c>
      <c r="C18" s="4">
        <v>0</v>
      </c>
      <c r="D18" s="4">
        <v>0</v>
      </c>
      <c r="E18" t="s">
        <v>152</v>
      </c>
      <c r="F18" s="4">
        <v>0</v>
      </c>
      <c r="G18" s="4">
        <v>0</v>
      </c>
      <c r="H18" s="4">
        <v>0</v>
      </c>
      <c r="I18" t="s">
        <v>148</v>
      </c>
      <c r="J18" s="4">
        <v>0</v>
      </c>
      <c r="K18" s="4">
        <v>0</v>
      </c>
      <c r="L18" s="4">
        <v>0</v>
      </c>
    </row>
    <row r="19" spans="1:12" ht="12.75">
      <c r="A19" s="2" t="s">
        <v>153</v>
      </c>
      <c r="B19" s="4">
        <v>0</v>
      </c>
      <c r="C19" s="4">
        <v>0</v>
      </c>
      <c r="D19" s="4">
        <v>0</v>
      </c>
      <c r="E19" t="s">
        <v>154</v>
      </c>
      <c r="F19" s="4">
        <v>0</v>
      </c>
      <c r="G19" s="4">
        <v>0</v>
      </c>
      <c r="H19" s="4">
        <v>0</v>
      </c>
      <c r="I19" t="s">
        <v>148</v>
      </c>
      <c r="J19" s="4">
        <v>0</v>
      </c>
      <c r="K19" s="4">
        <v>0</v>
      </c>
      <c r="L19" s="4">
        <v>0</v>
      </c>
    </row>
    <row r="20" spans="1:12" ht="12.75">
      <c r="A20" s="2" t="s">
        <v>155</v>
      </c>
      <c r="B20" s="4">
        <v>0</v>
      </c>
      <c r="C20" s="4">
        <v>0</v>
      </c>
      <c r="D20" s="4">
        <v>0</v>
      </c>
      <c r="E20" t="s">
        <v>156</v>
      </c>
      <c r="F20" s="4">
        <v>0</v>
      </c>
      <c r="G20" s="4">
        <v>0</v>
      </c>
      <c r="H20" s="4">
        <v>0</v>
      </c>
      <c r="I20" t="s">
        <v>157</v>
      </c>
      <c r="J20" s="4">
        <v>0</v>
      </c>
      <c r="K20" s="4">
        <v>0</v>
      </c>
      <c r="L20" s="4">
        <v>0</v>
      </c>
    </row>
    <row r="21" spans="1:12" ht="12.75">
      <c r="A21" s="2" t="s">
        <v>158</v>
      </c>
      <c r="B21" s="4">
        <v>0</v>
      </c>
      <c r="C21" s="4">
        <v>0</v>
      </c>
      <c r="D21" s="4">
        <v>0</v>
      </c>
      <c r="E21" t="s">
        <v>159</v>
      </c>
      <c r="F21" s="4">
        <v>0</v>
      </c>
      <c r="G21" s="4">
        <v>0</v>
      </c>
      <c r="H21" s="4">
        <v>0</v>
      </c>
      <c r="I21" t="s">
        <v>160</v>
      </c>
      <c r="J21" s="4">
        <v>0</v>
      </c>
      <c r="K21" s="4">
        <v>0</v>
      </c>
      <c r="L21" s="4">
        <v>0</v>
      </c>
    </row>
    <row r="22" spans="1:12" ht="12.75">
      <c r="A22" s="2" t="s">
        <v>161</v>
      </c>
      <c r="B22" s="4">
        <v>2</v>
      </c>
      <c r="C22" s="4">
        <v>2</v>
      </c>
      <c r="D22" s="4">
        <v>2</v>
      </c>
      <c r="E22" t="s">
        <v>162</v>
      </c>
      <c r="F22" s="4">
        <v>2000</v>
      </c>
      <c r="G22" s="4">
        <v>7193</v>
      </c>
      <c r="H22" s="4">
        <v>7000</v>
      </c>
      <c r="I22" t="s">
        <v>160</v>
      </c>
      <c r="J22" s="4">
        <v>1000</v>
      </c>
      <c r="K22" s="4">
        <v>3597</v>
      </c>
      <c r="L22" s="4">
        <v>3500</v>
      </c>
    </row>
    <row r="23" ht="12.75">
      <c r="A23" s="2" t="s">
        <v>163</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140625" defaultRowHeight="12.75"/>
  <sheetData>
    <row r="1" ht="12.75">
      <c r="A1" s="1" t="s">
        <v>164</v>
      </c>
    </row>
    <row r="2" ht="12.75">
      <c r="A2" s="2" t="s">
        <v>88</v>
      </c>
    </row>
    <row r="3" ht="12.75">
      <c r="A3" s="2" t="s">
        <v>89</v>
      </c>
    </row>
    <row r="4" ht="12.75">
      <c r="A4" s="2" t="s">
        <v>90</v>
      </c>
    </row>
    <row r="5" spans="1:6" ht="12.75">
      <c r="A5" s="3" t="s">
        <v>165</v>
      </c>
      <c r="B5" s="3" t="s">
        <v>166</v>
      </c>
      <c r="C5" s="3" t="s">
        <v>167</v>
      </c>
      <c r="F5" s="3" t="s">
        <v>168</v>
      </c>
    </row>
    <row r="6" spans="3:8" ht="12.75">
      <c r="C6" s="3" t="s">
        <v>95</v>
      </c>
      <c r="D6" s="3" t="s">
        <v>96</v>
      </c>
      <c r="E6" s="3" t="s">
        <v>4</v>
      </c>
      <c r="F6" s="3" t="s">
        <v>95</v>
      </c>
      <c r="G6" s="3" t="s">
        <v>96</v>
      </c>
      <c r="H6" s="3" t="s">
        <v>4</v>
      </c>
    </row>
    <row r="7" spans="1:8" ht="12.75">
      <c r="A7" t="s">
        <v>169</v>
      </c>
      <c r="B7" t="s">
        <v>170</v>
      </c>
      <c r="C7" t="s">
        <v>171</v>
      </c>
      <c r="D7" t="s">
        <v>172</v>
      </c>
      <c r="E7" t="s">
        <v>173</v>
      </c>
      <c r="F7" t="s">
        <v>174</v>
      </c>
      <c r="G7" t="s">
        <v>175</v>
      </c>
      <c r="H7" t="s">
        <v>176</v>
      </c>
    </row>
    <row r="8" spans="1:8" ht="12.75">
      <c r="A8" t="s">
        <v>169</v>
      </c>
      <c r="B8" t="s">
        <v>177</v>
      </c>
      <c r="C8" t="s">
        <v>178</v>
      </c>
      <c r="D8" t="s">
        <v>179</v>
      </c>
      <c r="E8" t="s">
        <v>180</v>
      </c>
      <c r="F8" t="s">
        <v>181</v>
      </c>
      <c r="G8" t="s">
        <v>182</v>
      </c>
      <c r="H8" t="s">
        <v>183</v>
      </c>
    </row>
    <row r="9" spans="1:8" ht="12.75">
      <c r="A9" t="s">
        <v>169</v>
      </c>
      <c r="B9" t="s">
        <v>184</v>
      </c>
      <c r="C9" t="s">
        <v>60</v>
      </c>
      <c r="D9" t="s">
        <v>180</v>
      </c>
      <c r="E9" t="s">
        <v>180</v>
      </c>
      <c r="F9" t="s">
        <v>60</v>
      </c>
      <c r="G9" t="s">
        <v>185</v>
      </c>
      <c r="H9" t="s">
        <v>186</v>
      </c>
    </row>
    <row r="10" spans="1:8" ht="12.75">
      <c r="A10" t="s">
        <v>187</v>
      </c>
      <c r="B10" t="s">
        <v>188</v>
      </c>
      <c r="C10" t="s">
        <v>180</v>
      </c>
      <c r="D10" t="s">
        <v>180</v>
      </c>
      <c r="E10" t="s">
        <v>180</v>
      </c>
      <c r="F10" t="s">
        <v>180</v>
      </c>
      <c r="G10" t="s">
        <v>180</v>
      </c>
      <c r="H10" t="s">
        <v>180</v>
      </c>
    </row>
    <row r="11" spans="1:8" ht="12.75">
      <c r="A11" t="s">
        <v>189</v>
      </c>
      <c r="B11" t="s">
        <v>190</v>
      </c>
      <c r="C11" t="s">
        <v>60</v>
      </c>
      <c r="D11" t="s">
        <v>180</v>
      </c>
      <c r="E11" t="s">
        <v>180</v>
      </c>
      <c r="F11" t="s">
        <v>60</v>
      </c>
      <c r="G11" t="s">
        <v>180</v>
      </c>
      <c r="H11" t="s">
        <v>180</v>
      </c>
    </row>
  </sheetData>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140625" defaultRowHeight="12.75"/>
  <sheetData>
    <row r="1" ht="12.75">
      <c r="A1" s="1" t="s">
        <v>191</v>
      </c>
    </row>
    <row r="2" ht="12.75">
      <c r="A2" t="s">
        <v>192</v>
      </c>
    </row>
    <row r="4" spans="1:3" ht="12.75">
      <c r="A4" s="2" t="s">
        <v>193</v>
      </c>
      <c r="B4" s="2" t="s">
        <v>169</v>
      </c>
      <c r="C4" s="2" t="s">
        <v>194</v>
      </c>
    </row>
    <row r="5" spans="1:3" ht="12.75">
      <c r="A5" s="2" t="s">
        <v>195</v>
      </c>
      <c r="B5" t="s">
        <v>196</v>
      </c>
      <c r="C5" t="s">
        <v>196</v>
      </c>
    </row>
    <row r="6" spans="1:3" ht="12.75">
      <c r="A6" s="2" t="s">
        <v>197</v>
      </c>
      <c r="B6" t="s">
        <v>198</v>
      </c>
      <c r="C6" t="s">
        <v>198</v>
      </c>
    </row>
    <row r="7" spans="1:3" ht="12.75">
      <c r="A7" s="2" t="s">
        <v>199</v>
      </c>
      <c r="B7" t="s">
        <v>200</v>
      </c>
      <c r="C7" t="s">
        <v>200</v>
      </c>
    </row>
    <row r="8" spans="1:3" ht="12.75">
      <c r="A8" s="2" t="s">
        <v>201</v>
      </c>
      <c r="B8" t="s">
        <v>202</v>
      </c>
      <c r="C8" t="s">
        <v>202</v>
      </c>
    </row>
    <row r="9" spans="1:3" ht="12.75">
      <c r="A9" s="2" t="s">
        <v>203</v>
      </c>
      <c r="C9" s="2" t="s">
        <v>204</v>
      </c>
    </row>
    <row r="11" ht="12.75">
      <c r="A11" s="2" t="s">
        <v>205</v>
      </c>
    </row>
    <row r="12" ht="12.75">
      <c r="A12" s="2" t="s">
        <v>206</v>
      </c>
    </row>
  </sheetData>
  <mergeCells count="1">
    <mergeCell ref="A9:B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140625" defaultRowHeight="12.75"/>
  <sheetData>
    <row r="1" ht="12.75">
      <c r="A1" s="1" t="s">
        <v>207</v>
      </c>
    </row>
    <row r="3" spans="1:3" ht="12.75">
      <c r="A3" s="2" t="s">
        <v>209</v>
      </c>
      <c r="C3" t="s">
        <v>210</v>
      </c>
    </row>
    <row r="4" spans="1:3" ht="12.75">
      <c r="A4" s="2" t="s">
        <v>211</v>
      </c>
      <c r="C4" t="s">
        <v>210</v>
      </c>
    </row>
    <row r="5" spans="1:3" ht="12.75">
      <c r="A5" s="2" t="s">
        <v>212</v>
      </c>
      <c r="C5" t="s">
        <v>213</v>
      </c>
    </row>
    <row r="6" spans="1:3" ht="12.75">
      <c r="A6" s="2" t="s">
        <v>214</v>
      </c>
      <c r="C6" t="s">
        <v>215</v>
      </c>
    </row>
    <row r="7" spans="1:3" ht="12.75">
      <c r="A7" s="2" t="s">
        <v>216</v>
      </c>
      <c r="C7" t="s">
        <v>217</v>
      </c>
    </row>
    <row r="8" spans="1:3" ht="12.75">
      <c r="A8" s="2" t="s">
        <v>218</v>
      </c>
      <c r="C8" t="s">
        <v>219</v>
      </c>
    </row>
    <row r="9" spans="1:3" ht="12.75">
      <c r="A9" s="2" t="s">
        <v>220</v>
      </c>
      <c r="C9" t="s">
        <v>221</v>
      </c>
    </row>
    <row r="10" spans="1:3" ht="12.75">
      <c r="A10" s="2" t="s">
        <v>222</v>
      </c>
      <c r="C10" t="s">
        <v>223</v>
      </c>
    </row>
    <row r="11" spans="1:3" ht="12.75">
      <c r="A11" s="2" t="s">
        <v>224</v>
      </c>
      <c r="C11" t="s">
        <v>225</v>
      </c>
    </row>
    <row r="12" spans="1:3" ht="12.75">
      <c r="A12" s="2" t="s">
        <v>226</v>
      </c>
      <c r="C12" t="s">
        <v>227</v>
      </c>
    </row>
    <row r="13" spans="1:3" ht="12.75">
      <c r="A13" s="2" t="s">
        <v>228</v>
      </c>
      <c r="C13" t="s">
        <v>229</v>
      </c>
    </row>
    <row r="14" spans="1:3" ht="12.75">
      <c r="A14" s="2" t="s">
        <v>230</v>
      </c>
      <c r="C14" t="s">
        <v>231</v>
      </c>
    </row>
    <row r="15" spans="1:3" ht="12.75">
      <c r="A15" s="2" t="s">
        <v>232</v>
      </c>
      <c r="C15" t="s">
        <v>233</v>
      </c>
    </row>
    <row r="18" ht="12.75">
      <c r="A18" s="3" t="s">
        <v>234</v>
      </c>
    </row>
    <row r="19" spans="1:7" ht="12.75">
      <c r="A19" s="2" t="s">
        <v>235</v>
      </c>
      <c r="C19" s="2" t="s">
        <v>236</v>
      </c>
      <c r="E19" s="2" t="s">
        <v>237</v>
      </c>
      <c r="G19" s="2" t="s">
        <v>238</v>
      </c>
    </row>
    <row r="20" spans="1:7" ht="12.75">
      <c r="A20" t="s">
        <v>239</v>
      </c>
      <c r="C20" t="s">
        <v>240</v>
      </c>
      <c r="E20" t="s">
        <v>241</v>
      </c>
      <c r="G20" t="s">
        <v>242</v>
      </c>
    </row>
    <row r="22" ht="12.75">
      <c r="A22" s="3" t="s">
        <v>243</v>
      </c>
    </row>
    <row r="23" spans="1:7" ht="12.75">
      <c r="A23" s="2" t="s">
        <v>235</v>
      </c>
      <c r="C23" s="2" t="s">
        <v>236</v>
      </c>
      <c r="E23" s="2" t="s">
        <v>237</v>
      </c>
      <c r="G23" s="2" t="s">
        <v>238</v>
      </c>
    </row>
    <row r="25" spans="1:7" ht="12.75">
      <c r="A25" t="s">
        <v>239</v>
      </c>
      <c r="C25" t="s">
        <v>240</v>
      </c>
      <c r="E25" t="s">
        <v>241</v>
      </c>
      <c r="G25" t="s">
        <v>242</v>
      </c>
    </row>
    <row r="28" ht="12.75">
      <c r="A28" s="3" t="s">
        <v>244</v>
      </c>
    </row>
    <row r="29" ht="12.75">
      <c r="A29" s="2" t="s">
        <v>245</v>
      </c>
    </row>
    <row r="31" ht="12.75">
      <c r="A31" s="2" t="s">
        <v>246</v>
      </c>
    </row>
    <row r="32" spans="1:9" ht="12.75">
      <c r="A32" t="s">
        <v>247</v>
      </c>
      <c r="I32" t="s">
        <v>248</v>
      </c>
    </row>
    <row r="33" spans="1:9" ht="12.75">
      <c r="A33" t="s">
        <v>249</v>
      </c>
      <c r="I33" t="s">
        <v>180</v>
      </c>
    </row>
    <row r="34" spans="1:9" ht="12.75">
      <c r="A34" t="s">
        <v>250</v>
      </c>
      <c r="I34" t="s">
        <v>180</v>
      </c>
    </row>
    <row r="35" spans="1:9" ht="12.75">
      <c r="A35" t="s">
        <v>251</v>
      </c>
      <c r="I35" t="s">
        <v>115</v>
      </c>
    </row>
    <row r="36" ht="12.75">
      <c r="A36" s="2" t="s">
        <v>252</v>
      </c>
    </row>
    <row r="37" spans="1:9" ht="12.75">
      <c r="A37" t="s">
        <v>253</v>
      </c>
      <c r="I37" t="s">
        <v>254</v>
      </c>
    </row>
    <row r="38" spans="1:9" ht="12.75">
      <c r="A38" t="s">
        <v>255</v>
      </c>
      <c r="I38" t="s">
        <v>180</v>
      </c>
    </row>
    <row r="39" spans="1:9" ht="12.75">
      <c r="A39" t="s">
        <v>256</v>
      </c>
      <c r="I39" t="s">
        <v>180</v>
      </c>
    </row>
    <row r="40" spans="1:9" ht="12.75">
      <c r="A40" t="s">
        <v>257</v>
      </c>
      <c r="I40" t="s">
        <v>248</v>
      </c>
    </row>
    <row r="41" spans="1:9" ht="12.75">
      <c r="A41" t="s">
        <v>258</v>
      </c>
      <c r="I41" t="s">
        <v>180</v>
      </c>
    </row>
    <row r="42" spans="1:9" ht="12.75">
      <c r="A42" t="s">
        <v>259</v>
      </c>
      <c r="I42" t="s">
        <v>180</v>
      </c>
    </row>
    <row r="43" spans="1:9" ht="12.75">
      <c r="A43" t="s">
        <v>260</v>
      </c>
      <c r="I43" t="s">
        <v>180</v>
      </c>
    </row>
    <row r="44" spans="1:9" ht="12.75">
      <c r="A44" t="s">
        <v>261</v>
      </c>
      <c r="I44" t="s">
        <v>180</v>
      </c>
    </row>
    <row r="45" spans="1:9" ht="12.75">
      <c r="A45" t="s">
        <v>262</v>
      </c>
      <c r="I45" t="s">
        <v>180</v>
      </c>
    </row>
    <row r="46" spans="1:9" ht="12.75">
      <c r="A46" t="s">
        <v>263</v>
      </c>
      <c r="I46" t="s">
        <v>180</v>
      </c>
    </row>
    <row r="47" spans="1:9" ht="12.75">
      <c r="A47" t="s">
        <v>264</v>
      </c>
      <c r="I47" t="s">
        <v>180</v>
      </c>
    </row>
    <row r="48" spans="1:9" ht="12.75">
      <c r="A48" t="s">
        <v>265</v>
      </c>
      <c r="I48" t="s">
        <v>266</v>
      </c>
    </row>
    <row r="50" spans="1:3" ht="12.75">
      <c r="A50" s="2" t="s">
        <v>267</v>
      </c>
    </row>
    <row r="53" ht="12.75">
      <c r="A53" s="3" t="s">
        <v>268</v>
      </c>
    </row>
    <row r="54" spans="1:5" ht="12.75">
      <c r="A54" s="2" t="s">
        <v>235</v>
      </c>
      <c r="C54" s="2" t="s">
        <v>236</v>
      </c>
      <c r="E54" s="2" t="s">
        <v>269</v>
      </c>
    </row>
    <row r="55" spans="1:5" ht="12.75">
      <c r="A55" t="s">
        <v>270</v>
      </c>
      <c r="C55" t="s">
        <v>271</v>
      </c>
      <c r="E55" t="s">
        <v>272</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